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LOKTOETSEN\januari\"/>
    </mc:Choice>
  </mc:AlternateContent>
  <bookViews>
    <workbookView showHorizontalScroll="0" showVerticalScroll="0" showSheetTabs="0" xWindow="0" yWindow="0" windowWidth="24000" windowHeight="9735" tabRatio="866"/>
  </bookViews>
  <sheets>
    <sheet name="namenlijst" sheetId="8" r:id="rId1"/>
    <sheet name="sep gr. 5" sheetId="9" r:id="rId2"/>
    <sheet name="jan-jun gr. 5" sheetId="10" r:id="rId3"/>
    <sheet name="sep gr. 6" sheetId="11" r:id="rId4"/>
    <sheet name="jan-jun gr. 6 &amp; sep-jan gr. 7-8" sheetId="6" r:id="rId5"/>
    <sheet name="leerlingprofiel" sheetId="12" r:id="rId6"/>
  </sheets>
  <definedNames>
    <definedName name="_xlnm.Print_Area" localSheetId="2">'jan-jun gr. 5'!$A$1:$W$43</definedName>
    <definedName name="_xlnm.Print_Area" localSheetId="4">'jan-jun gr. 6 &amp; sep-jan gr. 7-8'!$A$1:$S$43</definedName>
    <definedName name="_xlnm.Print_Area" localSheetId="5">leerlingprofiel!$E$3:$T$27</definedName>
    <definedName name="_xlnm.Print_Area" localSheetId="0">namenlijst!$A$1:$B$40</definedName>
    <definedName name="_xlnm.Print_Area" localSheetId="1">'sep gr. 5'!$A$1:$W$43</definedName>
    <definedName name="_xlnm.Print_Area" localSheetId="3">'sep gr. 6'!$A$1:$W$43</definedName>
  </definedNames>
  <calcPr calcId="152511"/>
</workbook>
</file>

<file path=xl/calcChain.xml><?xml version="1.0" encoding="utf-8"?>
<calcChain xmlns="http://schemas.openxmlformats.org/spreadsheetml/2006/main">
  <c r="I39" i="9" l="1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32" i="11"/>
  <c r="I33" i="11"/>
  <c r="I34" i="11"/>
  <c r="I35" i="11"/>
  <c r="I36" i="11"/>
  <c r="I37" i="11"/>
  <c r="I38" i="11"/>
  <c r="I39" i="11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H34" i="6" l="1"/>
  <c r="H35" i="6"/>
  <c r="H36" i="6"/>
  <c r="H37" i="6"/>
  <c r="H38" i="6"/>
  <c r="H39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S45" i="6" l="1"/>
  <c r="R45" i="6"/>
  <c r="Q45" i="6"/>
  <c r="P45" i="6"/>
  <c r="O45" i="6"/>
  <c r="N45" i="6"/>
  <c r="M45" i="6"/>
  <c r="L45" i="6"/>
  <c r="S44" i="6"/>
  <c r="S41" i="6" s="1"/>
  <c r="R44" i="6"/>
  <c r="Q44" i="6"/>
  <c r="P44" i="6"/>
  <c r="O44" i="6"/>
  <c r="N44" i="6"/>
  <c r="N41" i="6" s="1"/>
  <c r="M44" i="6"/>
  <c r="L44" i="6"/>
  <c r="L41" i="6" s="1"/>
  <c r="B40" i="8"/>
  <c r="S42" i="6" s="1"/>
  <c r="W45" i="11"/>
  <c r="V45" i="11"/>
  <c r="U45" i="11"/>
  <c r="U41" i="11" s="1"/>
  <c r="T45" i="11"/>
  <c r="S45" i="11"/>
  <c r="R45" i="11"/>
  <c r="Q45" i="11"/>
  <c r="P45" i="11"/>
  <c r="O45" i="11"/>
  <c r="N45" i="11"/>
  <c r="N41" i="11" s="1"/>
  <c r="W44" i="11"/>
  <c r="V44" i="11"/>
  <c r="U44" i="11"/>
  <c r="T44" i="11"/>
  <c r="T41" i="11" s="1"/>
  <c r="S44" i="11"/>
  <c r="S41" i="11" s="1"/>
  <c r="R44" i="11"/>
  <c r="Q44" i="11"/>
  <c r="P44" i="11"/>
  <c r="O44" i="11"/>
  <c r="N44" i="11"/>
  <c r="O41" i="11"/>
  <c r="W45" i="10"/>
  <c r="V45" i="10"/>
  <c r="V41" i="10" s="1"/>
  <c r="U45" i="10"/>
  <c r="U41" i="10" s="1"/>
  <c r="T45" i="10"/>
  <c r="S45" i="10"/>
  <c r="R45" i="10"/>
  <c r="R41" i="10" s="1"/>
  <c r="Q45" i="10"/>
  <c r="Q41" i="10" s="1"/>
  <c r="P45" i="10"/>
  <c r="O45" i="10"/>
  <c r="N45" i="10"/>
  <c r="N41" i="10" s="1"/>
  <c r="W44" i="10"/>
  <c r="W41" i="10" s="1"/>
  <c r="V44" i="10"/>
  <c r="U44" i="10"/>
  <c r="T44" i="10"/>
  <c r="S44" i="10"/>
  <c r="R44" i="10"/>
  <c r="Q44" i="10"/>
  <c r="P44" i="10"/>
  <c r="O44" i="10"/>
  <c r="O41" i="10" s="1"/>
  <c r="N44" i="10"/>
  <c r="S41" i="10"/>
  <c r="P41" i="10"/>
  <c r="O45" i="9"/>
  <c r="O44" i="9"/>
  <c r="P45" i="9"/>
  <c r="P41" i="9" s="1"/>
  <c r="P44" i="9"/>
  <c r="Q45" i="9"/>
  <c r="Q44" i="9"/>
  <c r="Q41" i="9" s="1"/>
  <c r="R45" i="9"/>
  <c r="R41" i="9" s="1"/>
  <c r="R44" i="9"/>
  <c r="S45" i="9"/>
  <c r="S44" i="9"/>
  <c r="T45" i="9"/>
  <c r="T44" i="9"/>
  <c r="T41" i="9"/>
  <c r="U45" i="9"/>
  <c r="U41" i="9" s="1"/>
  <c r="U44" i="9"/>
  <c r="V45" i="9"/>
  <c r="V44" i="9"/>
  <c r="V41" i="9"/>
  <c r="W45" i="9"/>
  <c r="W44" i="9"/>
  <c r="N45" i="9"/>
  <c r="N44" i="9"/>
  <c r="E27" i="12"/>
  <c r="T25" i="12"/>
  <c r="S25" i="12"/>
  <c r="R25" i="12"/>
  <c r="Q25" i="12"/>
  <c r="P25" i="12"/>
  <c r="O25" i="12"/>
  <c r="N25" i="12"/>
  <c r="M25" i="12"/>
  <c r="T20" i="12"/>
  <c r="S20" i="12"/>
  <c r="R20" i="12"/>
  <c r="Q20" i="12"/>
  <c r="P20" i="12"/>
  <c r="O20" i="12"/>
  <c r="N20" i="12"/>
  <c r="M20" i="12"/>
  <c r="L20" i="12"/>
  <c r="K20" i="12"/>
  <c r="E22" i="12"/>
  <c r="G5" i="6"/>
  <c r="H5" i="6" s="1"/>
  <c r="K5" i="6"/>
  <c r="I5" i="6"/>
  <c r="E17" i="12"/>
  <c r="E12" i="12"/>
  <c r="T15" i="12"/>
  <c r="S15" i="12"/>
  <c r="R15" i="12"/>
  <c r="Q15" i="12"/>
  <c r="P15" i="12"/>
  <c r="O15" i="12"/>
  <c r="N15" i="12"/>
  <c r="M15" i="12"/>
  <c r="L15" i="12"/>
  <c r="K15" i="12"/>
  <c r="H7" i="10"/>
  <c r="M7" i="10"/>
  <c r="L7" i="10"/>
  <c r="K7" i="10"/>
  <c r="J7" i="10"/>
  <c r="T10" i="12"/>
  <c r="S10" i="12"/>
  <c r="R10" i="12"/>
  <c r="Q10" i="12"/>
  <c r="P10" i="12"/>
  <c r="O10" i="12"/>
  <c r="N10" i="12"/>
  <c r="M10" i="12"/>
  <c r="L10" i="12"/>
  <c r="K10" i="12"/>
  <c r="M5" i="9"/>
  <c r="M7" i="9"/>
  <c r="H10" i="12"/>
  <c r="H5" i="9"/>
  <c r="I5" i="9" s="1"/>
  <c r="H7" i="9"/>
  <c r="L7" i="9"/>
  <c r="L5" i="9"/>
  <c r="G10" i="12" s="1"/>
  <c r="K5" i="9"/>
  <c r="F10" i="12" s="1"/>
  <c r="K7" i="9"/>
  <c r="J5" i="9"/>
  <c r="E10" i="12" s="1"/>
  <c r="J7" i="9"/>
  <c r="G3" i="12"/>
  <c r="A11" i="12"/>
  <c r="B11" i="12"/>
  <c r="A12" i="12"/>
  <c r="B12" i="12"/>
  <c r="A13" i="12"/>
  <c r="B13" i="12"/>
  <c r="A14" i="12"/>
  <c r="B14" i="12"/>
  <c r="A15" i="12"/>
  <c r="B15" i="12"/>
  <c r="A16" i="12"/>
  <c r="B16" i="12"/>
  <c r="A17" i="12"/>
  <c r="B17" i="12"/>
  <c r="A18" i="12"/>
  <c r="B18" i="12"/>
  <c r="A19" i="12"/>
  <c r="B19" i="12"/>
  <c r="A20" i="12"/>
  <c r="B20" i="12"/>
  <c r="A21" i="12"/>
  <c r="B21" i="12"/>
  <c r="A22" i="12"/>
  <c r="B22" i="12"/>
  <c r="A23" i="12"/>
  <c r="B23" i="12"/>
  <c r="A24" i="12"/>
  <c r="B24" i="12"/>
  <c r="A25" i="12"/>
  <c r="B25" i="12"/>
  <c r="A26" i="12"/>
  <c r="B26" i="12"/>
  <c r="A27" i="12"/>
  <c r="B27" i="12"/>
  <c r="A28" i="12"/>
  <c r="B28" i="12"/>
  <c r="A29" i="12"/>
  <c r="B29" i="12"/>
  <c r="A30" i="12"/>
  <c r="B30" i="12"/>
  <c r="A31" i="12"/>
  <c r="B31" i="12"/>
  <c r="A32" i="12"/>
  <c r="B32" i="12"/>
  <c r="A33" i="12"/>
  <c r="B33" i="12"/>
  <c r="A34" i="12"/>
  <c r="B34" i="12"/>
  <c r="A35" i="12"/>
  <c r="B35" i="12"/>
  <c r="A36" i="12"/>
  <c r="B36" i="12"/>
  <c r="A37" i="12"/>
  <c r="B37" i="12"/>
  <c r="A38" i="12"/>
  <c r="B38" i="12"/>
  <c r="A39" i="12"/>
  <c r="B39" i="12"/>
  <c r="A40" i="12"/>
  <c r="B40" i="12"/>
  <c r="A41" i="12"/>
  <c r="B41" i="12"/>
  <c r="A42" i="12"/>
  <c r="B42" i="12"/>
  <c r="A43" i="12"/>
  <c r="B43" i="12"/>
  <c r="A44" i="12"/>
  <c r="B44" i="12"/>
  <c r="A45" i="12"/>
  <c r="B45" i="12"/>
  <c r="J4" i="11"/>
  <c r="K4" i="11"/>
  <c r="L4" i="11"/>
  <c r="M4" i="11"/>
  <c r="H5" i="11"/>
  <c r="J5" i="11"/>
  <c r="E20" i="12" s="1"/>
  <c r="K5" i="11"/>
  <c r="L5" i="11"/>
  <c r="M5" i="11"/>
  <c r="H6" i="11"/>
  <c r="I6" i="11" s="1"/>
  <c r="J6" i="11"/>
  <c r="K6" i="11"/>
  <c r="L6" i="11"/>
  <c r="M6" i="11"/>
  <c r="H7" i="11"/>
  <c r="I7" i="11" s="1"/>
  <c r="J7" i="11"/>
  <c r="K7" i="11"/>
  <c r="L7" i="11"/>
  <c r="M7" i="11"/>
  <c r="H8" i="11"/>
  <c r="I8" i="11" s="1"/>
  <c r="J8" i="11"/>
  <c r="K8" i="11"/>
  <c r="L8" i="11"/>
  <c r="M8" i="11"/>
  <c r="H9" i="11"/>
  <c r="I9" i="11" s="1"/>
  <c r="J9" i="11"/>
  <c r="K9" i="11"/>
  <c r="L9" i="11"/>
  <c r="M9" i="11"/>
  <c r="H10" i="11"/>
  <c r="I10" i="11" s="1"/>
  <c r="J10" i="11"/>
  <c r="K10" i="11"/>
  <c r="L10" i="11"/>
  <c r="M10" i="11"/>
  <c r="H11" i="11"/>
  <c r="I11" i="11" s="1"/>
  <c r="J11" i="11"/>
  <c r="K11" i="11"/>
  <c r="L11" i="11"/>
  <c r="M11" i="11"/>
  <c r="H12" i="11"/>
  <c r="I12" i="11" s="1"/>
  <c r="J12" i="11"/>
  <c r="K12" i="11"/>
  <c r="L12" i="11"/>
  <c r="M12" i="11"/>
  <c r="H13" i="11"/>
  <c r="I13" i="11" s="1"/>
  <c r="J13" i="11"/>
  <c r="K13" i="11"/>
  <c r="L13" i="11"/>
  <c r="M13" i="11"/>
  <c r="H14" i="11"/>
  <c r="I14" i="11" s="1"/>
  <c r="J14" i="11"/>
  <c r="K14" i="11"/>
  <c r="L14" i="11"/>
  <c r="M14" i="11"/>
  <c r="H15" i="11"/>
  <c r="I15" i="11" s="1"/>
  <c r="J15" i="11"/>
  <c r="K15" i="11"/>
  <c r="L15" i="11"/>
  <c r="M15" i="11"/>
  <c r="H16" i="11"/>
  <c r="I16" i="11" s="1"/>
  <c r="J16" i="11"/>
  <c r="K16" i="11"/>
  <c r="L16" i="11"/>
  <c r="M16" i="11"/>
  <c r="H17" i="11"/>
  <c r="I17" i="11" s="1"/>
  <c r="J17" i="11"/>
  <c r="K17" i="11"/>
  <c r="L17" i="11"/>
  <c r="M17" i="11"/>
  <c r="H18" i="11"/>
  <c r="I18" i="11" s="1"/>
  <c r="J18" i="11"/>
  <c r="K18" i="11"/>
  <c r="L18" i="11"/>
  <c r="M18" i="11"/>
  <c r="H19" i="11"/>
  <c r="I19" i="11" s="1"/>
  <c r="J19" i="11"/>
  <c r="K19" i="11"/>
  <c r="L19" i="11"/>
  <c r="M19" i="11"/>
  <c r="H20" i="11"/>
  <c r="I20" i="11" s="1"/>
  <c r="J20" i="11"/>
  <c r="K20" i="11"/>
  <c r="L20" i="11"/>
  <c r="M20" i="11"/>
  <c r="H21" i="11"/>
  <c r="I21" i="11" s="1"/>
  <c r="J21" i="11"/>
  <c r="K21" i="11"/>
  <c r="L21" i="11"/>
  <c r="M21" i="11"/>
  <c r="H22" i="11"/>
  <c r="I22" i="11" s="1"/>
  <c r="J22" i="11"/>
  <c r="K22" i="11"/>
  <c r="L22" i="11"/>
  <c r="M22" i="11"/>
  <c r="H23" i="11"/>
  <c r="I23" i="11" s="1"/>
  <c r="J23" i="11"/>
  <c r="K23" i="11"/>
  <c r="L23" i="11"/>
  <c r="M23" i="11"/>
  <c r="H24" i="11"/>
  <c r="I24" i="11" s="1"/>
  <c r="J24" i="11"/>
  <c r="K24" i="11"/>
  <c r="L24" i="11"/>
  <c r="M24" i="11"/>
  <c r="H25" i="11"/>
  <c r="I25" i="11" s="1"/>
  <c r="J25" i="11"/>
  <c r="K25" i="11"/>
  <c r="L25" i="11"/>
  <c r="M25" i="11"/>
  <c r="H26" i="11"/>
  <c r="I26" i="11" s="1"/>
  <c r="J26" i="11"/>
  <c r="K26" i="11"/>
  <c r="L26" i="11"/>
  <c r="M26" i="11"/>
  <c r="H27" i="11"/>
  <c r="I27" i="11" s="1"/>
  <c r="J27" i="11"/>
  <c r="K27" i="11"/>
  <c r="L27" i="11"/>
  <c r="M27" i="11"/>
  <c r="H28" i="11"/>
  <c r="I28" i="11" s="1"/>
  <c r="J28" i="11"/>
  <c r="K28" i="11"/>
  <c r="L28" i="11"/>
  <c r="M28" i="11"/>
  <c r="H29" i="11"/>
  <c r="I29" i="11" s="1"/>
  <c r="J29" i="11"/>
  <c r="K29" i="11"/>
  <c r="L29" i="11"/>
  <c r="M29" i="11"/>
  <c r="H30" i="11"/>
  <c r="I30" i="11" s="1"/>
  <c r="J30" i="11"/>
  <c r="K30" i="11"/>
  <c r="L30" i="11"/>
  <c r="M30" i="11"/>
  <c r="H31" i="11"/>
  <c r="I31" i="11" s="1"/>
  <c r="J31" i="11"/>
  <c r="K31" i="11"/>
  <c r="L31" i="11"/>
  <c r="M31" i="11"/>
  <c r="H32" i="11"/>
  <c r="J32" i="11"/>
  <c r="K32" i="11"/>
  <c r="L32" i="11"/>
  <c r="M32" i="11"/>
  <c r="H33" i="11"/>
  <c r="J33" i="11"/>
  <c r="K33" i="11"/>
  <c r="L33" i="11"/>
  <c r="M33" i="11"/>
  <c r="H34" i="11"/>
  <c r="J34" i="11"/>
  <c r="K34" i="11"/>
  <c r="L34" i="11"/>
  <c r="M34" i="11"/>
  <c r="H35" i="11"/>
  <c r="J35" i="11"/>
  <c r="K35" i="11"/>
  <c r="L35" i="11"/>
  <c r="M35" i="11"/>
  <c r="H36" i="11"/>
  <c r="J36" i="11"/>
  <c r="K36" i="11"/>
  <c r="L36" i="11"/>
  <c r="M36" i="11"/>
  <c r="H37" i="11"/>
  <c r="J37" i="11"/>
  <c r="K37" i="11"/>
  <c r="L37" i="11"/>
  <c r="M37" i="11"/>
  <c r="H38" i="11"/>
  <c r="J38" i="11"/>
  <c r="K38" i="11"/>
  <c r="L38" i="11"/>
  <c r="M38" i="11"/>
  <c r="H39" i="11"/>
  <c r="J39" i="11"/>
  <c r="K39" i="11"/>
  <c r="L39" i="11"/>
  <c r="M39" i="11"/>
  <c r="C41" i="11"/>
  <c r="D41" i="11"/>
  <c r="E41" i="11"/>
  <c r="F41" i="11"/>
  <c r="D42" i="11"/>
  <c r="J4" i="10"/>
  <c r="K4" i="10"/>
  <c r="L4" i="10"/>
  <c r="M4" i="10"/>
  <c r="H5" i="10"/>
  <c r="I15" i="12" s="1"/>
  <c r="J5" i="10"/>
  <c r="E15" i="12" s="1"/>
  <c r="K5" i="10"/>
  <c r="F15" i="12" s="1"/>
  <c r="L5" i="10"/>
  <c r="G15" i="12" s="1"/>
  <c r="M5" i="10"/>
  <c r="H15" i="12" s="1"/>
  <c r="H6" i="10"/>
  <c r="J6" i="10"/>
  <c r="K6" i="10"/>
  <c r="L6" i="10"/>
  <c r="M6" i="10"/>
  <c r="H8" i="10"/>
  <c r="J8" i="10"/>
  <c r="K8" i="10"/>
  <c r="L8" i="10"/>
  <c r="M8" i="10"/>
  <c r="H9" i="10"/>
  <c r="J9" i="10"/>
  <c r="K9" i="10"/>
  <c r="L9" i="10"/>
  <c r="M9" i="10"/>
  <c r="H10" i="10"/>
  <c r="J10" i="10"/>
  <c r="K10" i="10"/>
  <c r="L10" i="10"/>
  <c r="M10" i="10"/>
  <c r="H11" i="10"/>
  <c r="J11" i="10"/>
  <c r="K11" i="10"/>
  <c r="L11" i="10"/>
  <c r="M11" i="10"/>
  <c r="H12" i="10"/>
  <c r="J12" i="10"/>
  <c r="K12" i="10"/>
  <c r="L12" i="10"/>
  <c r="M12" i="10"/>
  <c r="H13" i="10"/>
  <c r="J13" i="10"/>
  <c r="K13" i="10"/>
  <c r="L13" i="10"/>
  <c r="M13" i="10"/>
  <c r="H14" i="10"/>
  <c r="J14" i="10"/>
  <c r="K14" i="10"/>
  <c r="L14" i="10"/>
  <c r="M14" i="10"/>
  <c r="H15" i="10"/>
  <c r="J15" i="10"/>
  <c r="K15" i="10"/>
  <c r="L15" i="10"/>
  <c r="M15" i="10"/>
  <c r="H16" i="10"/>
  <c r="J16" i="10"/>
  <c r="K16" i="10"/>
  <c r="L16" i="10"/>
  <c r="M16" i="10"/>
  <c r="H17" i="10"/>
  <c r="J17" i="10"/>
  <c r="K17" i="10"/>
  <c r="L17" i="10"/>
  <c r="M17" i="10"/>
  <c r="H18" i="10"/>
  <c r="J18" i="10"/>
  <c r="K18" i="10"/>
  <c r="L18" i="10"/>
  <c r="M18" i="10"/>
  <c r="H19" i="10"/>
  <c r="J19" i="10"/>
  <c r="K19" i="10"/>
  <c r="L19" i="10"/>
  <c r="M19" i="10"/>
  <c r="H20" i="10"/>
  <c r="J20" i="10"/>
  <c r="K20" i="10"/>
  <c r="L20" i="10"/>
  <c r="M20" i="10"/>
  <c r="H21" i="10"/>
  <c r="J21" i="10"/>
  <c r="K21" i="10"/>
  <c r="L21" i="10"/>
  <c r="M21" i="10"/>
  <c r="H22" i="10"/>
  <c r="J22" i="10"/>
  <c r="K22" i="10"/>
  <c r="L22" i="10"/>
  <c r="M22" i="10"/>
  <c r="H23" i="10"/>
  <c r="J23" i="10"/>
  <c r="K23" i="10"/>
  <c r="L23" i="10"/>
  <c r="M23" i="10"/>
  <c r="H24" i="10"/>
  <c r="J24" i="10"/>
  <c r="K24" i="10"/>
  <c r="L24" i="10"/>
  <c r="M24" i="10"/>
  <c r="H25" i="10"/>
  <c r="J25" i="10"/>
  <c r="K25" i="10"/>
  <c r="L25" i="10"/>
  <c r="M25" i="10"/>
  <c r="H26" i="10"/>
  <c r="J26" i="10"/>
  <c r="K26" i="10"/>
  <c r="L26" i="10"/>
  <c r="M26" i="10"/>
  <c r="H27" i="10"/>
  <c r="J27" i="10"/>
  <c r="K27" i="10"/>
  <c r="L27" i="10"/>
  <c r="M27" i="10"/>
  <c r="H28" i="10"/>
  <c r="J28" i="10"/>
  <c r="K28" i="10"/>
  <c r="L28" i="10"/>
  <c r="M28" i="10"/>
  <c r="H29" i="10"/>
  <c r="J29" i="10"/>
  <c r="K29" i="10"/>
  <c r="L29" i="10"/>
  <c r="M29" i="10"/>
  <c r="H30" i="10"/>
  <c r="J30" i="10"/>
  <c r="K30" i="10"/>
  <c r="L30" i="10"/>
  <c r="M30" i="10"/>
  <c r="H31" i="10"/>
  <c r="J31" i="10"/>
  <c r="K31" i="10"/>
  <c r="L31" i="10"/>
  <c r="M31" i="10"/>
  <c r="H32" i="10"/>
  <c r="J32" i="10"/>
  <c r="K32" i="10"/>
  <c r="L32" i="10"/>
  <c r="M32" i="10"/>
  <c r="H33" i="10"/>
  <c r="J33" i="10"/>
  <c r="K33" i="10"/>
  <c r="L33" i="10"/>
  <c r="M33" i="10"/>
  <c r="H34" i="10"/>
  <c r="J34" i="10"/>
  <c r="K34" i="10"/>
  <c r="L34" i="10"/>
  <c r="M34" i="10"/>
  <c r="H35" i="10"/>
  <c r="J35" i="10"/>
  <c r="K35" i="10"/>
  <c r="L35" i="10"/>
  <c r="M35" i="10"/>
  <c r="H36" i="10"/>
  <c r="J36" i="10"/>
  <c r="K36" i="10"/>
  <c r="L36" i="10"/>
  <c r="M36" i="10"/>
  <c r="H37" i="10"/>
  <c r="J37" i="10"/>
  <c r="K37" i="10"/>
  <c r="L37" i="10"/>
  <c r="M37" i="10"/>
  <c r="H38" i="10"/>
  <c r="J38" i="10"/>
  <c r="K38" i="10"/>
  <c r="L38" i="10"/>
  <c r="M38" i="10"/>
  <c r="H39" i="10"/>
  <c r="J39" i="10"/>
  <c r="K39" i="10"/>
  <c r="L39" i="10"/>
  <c r="M39" i="10"/>
  <c r="C41" i="10"/>
  <c r="D41" i="10"/>
  <c r="E41" i="10"/>
  <c r="F41" i="10"/>
  <c r="J4" i="9"/>
  <c r="K4" i="9"/>
  <c r="L4" i="9"/>
  <c r="M4" i="9"/>
  <c r="H6" i="9"/>
  <c r="J6" i="9"/>
  <c r="K6" i="9"/>
  <c r="L6" i="9"/>
  <c r="M6" i="9"/>
  <c r="H8" i="9"/>
  <c r="J8" i="9"/>
  <c r="K8" i="9"/>
  <c r="L8" i="9"/>
  <c r="M8" i="9"/>
  <c r="H9" i="9"/>
  <c r="J9" i="9"/>
  <c r="K9" i="9"/>
  <c r="L9" i="9"/>
  <c r="M9" i="9"/>
  <c r="H10" i="9"/>
  <c r="J10" i="9"/>
  <c r="K10" i="9"/>
  <c r="L10" i="9"/>
  <c r="M10" i="9"/>
  <c r="H11" i="9"/>
  <c r="J11" i="9"/>
  <c r="K11" i="9"/>
  <c r="L11" i="9"/>
  <c r="M11" i="9"/>
  <c r="H12" i="9"/>
  <c r="J12" i="9"/>
  <c r="K12" i="9"/>
  <c r="L12" i="9"/>
  <c r="M12" i="9"/>
  <c r="H13" i="9"/>
  <c r="J13" i="9"/>
  <c r="K13" i="9"/>
  <c r="L13" i="9"/>
  <c r="M13" i="9"/>
  <c r="H14" i="9"/>
  <c r="J14" i="9"/>
  <c r="K14" i="9"/>
  <c r="L14" i="9"/>
  <c r="M14" i="9"/>
  <c r="H15" i="9"/>
  <c r="J15" i="9"/>
  <c r="K15" i="9"/>
  <c r="L15" i="9"/>
  <c r="M15" i="9"/>
  <c r="H16" i="9"/>
  <c r="J16" i="9"/>
  <c r="K16" i="9"/>
  <c r="L16" i="9"/>
  <c r="M16" i="9"/>
  <c r="H17" i="9"/>
  <c r="J17" i="9"/>
  <c r="K17" i="9"/>
  <c r="L17" i="9"/>
  <c r="M17" i="9"/>
  <c r="H18" i="9"/>
  <c r="J18" i="9"/>
  <c r="K18" i="9"/>
  <c r="L18" i="9"/>
  <c r="M18" i="9"/>
  <c r="H19" i="9"/>
  <c r="J19" i="9"/>
  <c r="K19" i="9"/>
  <c r="L19" i="9"/>
  <c r="M19" i="9"/>
  <c r="H20" i="9"/>
  <c r="J20" i="9"/>
  <c r="K20" i="9"/>
  <c r="L20" i="9"/>
  <c r="M20" i="9"/>
  <c r="H21" i="9"/>
  <c r="J21" i="9"/>
  <c r="K21" i="9"/>
  <c r="L21" i="9"/>
  <c r="M21" i="9"/>
  <c r="H22" i="9"/>
  <c r="J22" i="9"/>
  <c r="K22" i="9"/>
  <c r="L22" i="9"/>
  <c r="M22" i="9"/>
  <c r="H23" i="9"/>
  <c r="J23" i="9"/>
  <c r="K23" i="9"/>
  <c r="L23" i="9"/>
  <c r="M23" i="9"/>
  <c r="H24" i="9"/>
  <c r="J24" i="9"/>
  <c r="K24" i="9"/>
  <c r="L24" i="9"/>
  <c r="M24" i="9"/>
  <c r="H25" i="9"/>
  <c r="J25" i="9"/>
  <c r="K25" i="9"/>
  <c r="L25" i="9"/>
  <c r="M25" i="9"/>
  <c r="H26" i="9"/>
  <c r="J26" i="9"/>
  <c r="K26" i="9"/>
  <c r="L26" i="9"/>
  <c r="M26" i="9"/>
  <c r="H27" i="9"/>
  <c r="J27" i="9"/>
  <c r="K27" i="9"/>
  <c r="L27" i="9"/>
  <c r="M27" i="9"/>
  <c r="H28" i="9"/>
  <c r="J28" i="9"/>
  <c r="K28" i="9"/>
  <c r="L28" i="9"/>
  <c r="M28" i="9"/>
  <c r="H29" i="9"/>
  <c r="J29" i="9"/>
  <c r="K29" i="9"/>
  <c r="L29" i="9"/>
  <c r="M29" i="9"/>
  <c r="H30" i="9"/>
  <c r="J30" i="9"/>
  <c r="K30" i="9"/>
  <c r="L30" i="9"/>
  <c r="M30" i="9"/>
  <c r="H31" i="9"/>
  <c r="J31" i="9"/>
  <c r="K31" i="9"/>
  <c r="L31" i="9"/>
  <c r="M31" i="9"/>
  <c r="H32" i="9"/>
  <c r="J32" i="9"/>
  <c r="K32" i="9"/>
  <c r="L32" i="9"/>
  <c r="M32" i="9"/>
  <c r="H33" i="9"/>
  <c r="J33" i="9"/>
  <c r="K33" i="9"/>
  <c r="L33" i="9"/>
  <c r="M33" i="9"/>
  <c r="H34" i="9"/>
  <c r="J34" i="9"/>
  <c r="K34" i="9"/>
  <c r="L34" i="9"/>
  <c r="M34" i="9"/>
  <c r="H35" i="9"/>
  <c r="J35" i="9"/>
  <c r="K35" i="9"/>
  <c r="L35" i="9"/>
  <c r="M35" i="9"/>
  <c r="H36" i="9"/>
  <c r="J36" i="9"/>
  <c r="K36" i="9"/>
  <c r="L36" i="9"/>
  <c r="M36" i="9"/>
  <c r="H37" i="9"/>
  <c r="J37" i="9"/>
  <c r="K37" i="9"/>
  <c r="L37" i="9"/>
  <c r="M37" i="9"/>
  <c r="H38" i="9"/>
  <c r="J38" i="9"/>
  <c r="K38" i="9"/>
  <c r="L38" i="9"/>
  <c r="M38" i="9"/>
  <c r="H39" i="9"/>
  <c r="J39" i="9"/>
  <c r="K39" i="9"/>
  <c r="L39" i="9"/>
  <c r="M39" i="9"/>
  <c r="C41" i="9"/>
  <c r="D41" i="9"/>
  <c r="E41" i="9"/>
  <c r="F41" i="9"/>
  <c r="D42" i="9"/>
  <c r="O42" i="9"/>
  <c r="W42" i="9"/>
  <c r="E41" i="6"/>
  <c r="D41" i="6"/>
  <c r="C41" i="6"/>
  <c r="K4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I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G15" i="6"/>
  <c r="H15" i="6" s="1"/>
  <c r="G14" i="6"/>
  <c r="H14" i="6" s="1"/>
  <c r="G8" i="6"/>
  <c r="H8" i="6" s="1"/>
  <c r="G9" i="6"/>
  <c r="H9" i="6" s="1"/>
  <c r="G10" i="6"/>
  <c r="H10" i="6" s="1"/>
  <c r="G11" i="6"/>
  <c r="H11" i="6" s="1"/>
  <c r="G12" i="6"/>
  <c r="H12" i="6" s="1"/>
  <c r="G13" i="6"/>
  <c r="H13" i="6" s="1"/>
  <c r="G6" i="6"/>
  <c r="H6" i="6" s="1"/>
  <c r="G7" i="6"/>
  <c r="H7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34" i="6"/>
  <c r="G35" i="6"/>
  <c r="G36" i="6"/>
  <c r="G37" i="6"/>
  <c r="G38" i="6"/>
  <c r="G39" i="6"/>
  <c r="G25" i="12" l="1"/>
  <c r="H25" i="12"/>
  <c r="F25" i="12"/>
  <c r="H20" i="12"/>
  <c r="G20" i="12"/>
  <c r="F20" i="12"/>
  <c r="I20" i="12"/>
  <c r="I5" i="11"/>
  <c r="I10" i="12"/>
  <c r="S42" i="9"/>
  <c r="D42" i="10"/>
  <c r="D43" i="10" s="1"/>
  <c r="I25" i="12"/>
  <c r="W41" i="11"/>
  <c r="V41" i="11"/>
  <c r="R41" i="11"/>
  <c r="D43" i="9"/>
  <c r="D43" i="11"/>
  <c r="C42" i="10"/>
  <c r="C43" i="10" s="1"/>
  <c r="C42" i="11"/>
  <c r="C43" i="11" s="1"/>
  <c r="S41" i="9"/>
  <c r="Q42" i="11"/>
  <c r="Q43" i="11" s="1"/>
  <c r="D42" i="6"/>
  <c r="U42" i="9"/>
  <c r="U43" i="9" s="1"/>
  <c r="Q42" i="9"/>
  <c r="Q43" i="9" s="1"/>
  <c r="F42" i="9"/>
  <c r="F43" i="9" s="1"/>
  <c r="F42" i="10"/>
  <c r="F43" i="10" s="1"/>
  <c r="F42" i="11"/>
  <c r="F43" i="11" s="1"/>
  <c r="O42" i="10"/>
  <c r="O43" i="10" s="1"/>
  <c r="S42" i="11"/>
  <c r="S43" i="11" s="1"/>
  <c r="Q41" i="11"/>
  <c r="P41" i="6"/>
  <c r="E42" i="6"/>
  <c r="V42" i="9"/>
  <c r="V43" i="9" s="1"/>
  <c r="R42" i="9"/>
  <c r="R43" i="9" s="1"/>
  <c r="N42" i="9"/>
  <c r="C42" i="9"/>
  <c r="C43" i="9" s="1"/>
  <c r="N41" i="9"/>
  <c r="O41" i="9"/>
  <c r="T42" i="10"/>
  <c r="C42" i="6"/>
  <c r="C43" i="6" s="1"/>
  <c r="T42" i="9"/>
  <c r="T43" i="9" s="1"/>
  <c r="P42" i="9"/>
  <c r="P43" i="9" s="1"/>
  <c r="E42" i="9"/>
  <c r="E43" i="9" s="1"/>
  <c r="E42" i="10"/>
  <c r="E43" i="10" s="1"/>
  <c r="E42" i="11"/>
  <c r="E43" i="11" s="1"/>
  <c r="W41" i="9"/>
  <c r="W43" i="9" s="1"/>
  <c r="P42" i="10"/>
  <c r="P43" i="10" s="1"/>
  <c r="S42" i="10"/>
  <c r="S43" i="10" s="1"/>
  <c r="T41" i="10"/>
  <c r="T43" i="10" s="1"/>
  <c r="P41" i="11"/>
  <c r="M42" i="6"/>
  <c r="D43" i="6"/>
  <c r="R41" i="6"/>
  <c r="M41" i="6"/>
  <c r="Q41" i="6"/>
  <c r="O41" i="6"/>
  <c r="E43" i="6"/>
  <c r="U42" i="10"/>
  <c r="U43" i="10" s="1"/>
  <c r="N42" i="11"/>
  <c r="N43" i="11" s="1"/>
  <c r="O42" i="6"/>
  <c r="Q42" i="10"/>
  <c r="Q43" i="10" s="1"/>
  <c r="T42" i="11"/>
  <c r="T43" i="11" s="1"/>
  <c r="V42" i="10"/>
  <c r="V43" i="10" s="1"/>
  <c r="O42" i="11"/>
  <c r="O43" i="11" s="1"/>
  <c r="U42" i="11"/>
  <c r="U43" i="11" s="1"/>
  <c r="Q42" i="6"/>
  <c r="S43" i="9"/>
  <c r="O43" i="9"/>
  <c r="R42" i="10"/>
  <c r="W42" i="10"/>
  <c r="W43" i="10" s="1"/>
  <c r="N42" i="10"/>
  <c r="N43" i="10" s="1"/>
  <c r="R43" i="10"/>
  <c r="P42" i="11"/>
  <c r="V42" i="11"/>
  <c r="V43" i="11"/>
  <c r="R42" i="11"/>
  <c r="W42" i="11"/>
  <c r="W43" i="11" s="1"/>
  <c r="N42" i="6"/>
  <c r="N43" i="6" s="1"/>
  <c r="S43" i="6"/>
  <c r="L42" i="6"/>
  <c r="L43" i="6" s="1"/>
  <c r="R42" i="6"/>
  <c r="P42" i="6"/>
  <c r="P43" i="6" s="1"/>
  <c r="R43" i="11" l="1"/>
  <c r="P43" i="11"/>
  <c r="M43" i="6"/>
  <c r="N43" i="9"/>
  <c r="R43" i="6"/>
  <c r="Q43" i="6"/>
  <c r="O43" i="6"/>
</calcChain>
</file>

<file path=xl/sharedStrings.xml><?xml version="1.0" encoding="utf-8"?>
<sst xmlns="http://schemas.openxmlformats.org/spreadsheetml/2006/main" count="96" uniqueCount="40">
  <si>
    <t>namen</t>
  </si>
  <si>
    <t>totaal aantal goed</t>
  </si>
  <si>
    <t>extra oefening nodig?</t>
  </si>
  <si>
    <t>max.score</t>
  </si>
  <si>
    <t>1. Tafel 1 en 10</t>
  </si>
  <si>
    <t>2. Tafel 2 en 5</t>
  </si>
  <si>
    <t>3. Tafel 3, 4 en 9</t>
  </si>
  <si>
    <t>4. Tafel 6,7 en 8</t>
  </si>
  <si>
    <t>max tijd</t>
  </si>
  <si>
    <t xml:space="preserve">30 sec. </t>
  </si>
  <si>
    <t>45 sec.</t>
  </si>
  <si>
    <t>1 min.</t>
  </si>
  <si>
    <t>1,5 min.</t>
  </si>
  <si>
    <t>kijk bij een ? welke tafel je moet oefenen</t>
  </si>
  <si>
    <r>
      <t xml:space="preserve">  signaleringstoets tafels - groep 6  (september)   </t>
    </r>
    <r>
      <rPr>
        <sz val="8"/>
        <rFont val="Arial"/>
        <family val="2"/>
      </rPr>
      <t>(noteer de score)</t>
    </r>
  </si>
  <si>
    <t>30 sec.</t>
  </si>
  <si>
    <t>totaal aantal leerlingen</t>
  </si>
  <si>
    <t xml:space="preserve">onvoldoende </t>
  </si>
  <si>
    <t>percentage onvoldoende</t>
  </si>
  <si>
    <r>
      <t xml:space="preserve">  signaleringstoets tafels - groep 5  (september)   </t>
    </r>
    <r>
      <rPr>
        <sz val="8"/>
        <rFont val="Arial"/>
        <family val="2"/>
      </rPr>
      <t>(noteer de score)</t>
    </r>
  </si>
  <si>
    <t>moeite met :</t>
  </si>
  <si>
    <t>namenlijst</t>
  </si>
  <si>
    <t>20 sec.</t>
  </si>
  <si>
    <t>september groep 5</t>
  </si>
  <si>
    <t>tafel 1 en 10</t>
  </si>
  <si>
    <t>tafel 2 en 5</t>
  </si>
  <si>
    <t>tafel 3, 4 en 9</t>
  </si>
  <si>
    <t>tafel 6,7 en 8</t>
  </si>
  <si>
    <t>moeite met de volgende tafels:</t>
  </si>
  <si>
    <t>opmerkingen</t>
  </si>
  <si>
    <t>opmerkingen:</t>
  </si>
  <si>
    <t>september groep 6</t>
  </si>
  <si>
    <t>leerlingenlijst</t>
  </si>
  <si>
    <t>x</t>
  </si>
  <si>
    <r>
      <t xml:space="preserve">aantal fouten per tafel </t>
    </r>
    <r>
      <rPr>
        <sz val="7"/>
        <rFont val="Arial"/>
        <family val="2"/>
      </rPr>
      <t>(aantal sommen per tafel: 5)</t>
    </r>
  </si>
  <si>
    <t>met tafelkaart!!</t>
  </si>
  <si>
    <t>januari / juni groep 5</t>
  </si>
  <si>
    <r>
      <t xml:space="preserve">  signaleringstoets tafels - groep 5  (januari / juni)   </t>
    </r>
    <r>
      <rPr>
        <sz val="8"/>
        <rFont val="Arial"/>
        <family val="2"/>
      </rPr>
      <t>(noteer de score)</t>
    </r>
  </si>
  <si>
    <r>
      <t xml:space="preserve">  signaleringstoets tafels - groep 6  (januari / juni) &amp; groep 7-8 (september / januari)  </t>
    </r>
    <r>
      <rPr>
        <sz val="8"/>
        <rFont val="Arial"/>
        <family val="2"/>
      </rPr>
      <t>(noteer de score)</t>
    </r>
  </si>
  <si>
    <t>januari / juni groep 6 &amp; september / januari groep 7 en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</si>
</sst>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0"/>
      <color indexed="9"/>
      <name val="Arial"/>
      <family val="2"/>
    </font>
    <font>
      <sz val="7"/>
      <name val="Arial"/>
      <family val="2"/>
    </font>
    <font>
      <sz val="10"/>
      <color rgb="FF0A0D0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 applyAlignment="1">
      <alignment textRotation="90"/>
    </xf>
    <xf numFmtId="0" fontId="5" fillId="2" borderId="1" xfId="0" applyFont="1" applyFill="1" applyBorder="1" applyAlignment="1"/>
    <xf numFmtId="0" fontId="4" fillId="3" borderId="1" xfId="0" applyFont="1" applyFill="1" applyBorder="1"/>
    <xf numFmtId="0" fontId="5" fillId="3" borderId="1" xfId="0" applyFont="1" applyFill="1" applyBorder="1" applyAlignment="1"/>
    <xf numFmtId="0" fontId="4" fillId="3" borderId="1" xfId="0" applyFont="1" applyFill="1" applyBorder="1" applyAlignment="1">
      <alignment textRotation="90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2" xfId="0" applyBorder="1"/>
    <xf numFmtId="0" fontId="0" fillId="0" borderId="3" xfId="0" applyBorder="1" applyProtection="1"/>
    <xf numFmtId="9" fontId="0" fillId="0" borderId="3" xfId="1" applyFont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4" xfId="0" applyFill="1" applyBorder="1"/>
    <xf numFmtId="0" fontId="3" fillId="0" borderId="5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1" xfId="0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9" fontId="1" fillId="0" borderId="3" xfId="1" applyBorder="1" applyAlignment="1">
      <alignment horizontal="center"/>
    </xf>
    <xf numFmtId="9" fontId="1" fillId="0" borderId="7" xfId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7" fillId="0" borderId="0" xfId="0" applyFont="1" applyAlignment="1"/>
    <xf numFmtId="0" fontId="10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6" borderId="0" xfId="0" applyFont="1" applyFill="1" applyBorder="1"/>
    <xf numFmtId="0" fontId="5" fillId="6" borderId="0" xfId="0" applyFont="1" applyFill="1" applyBorder="1" applyAlignment="1">
      <alignment horizontal="right"/>
    </xf>
    <xf numFmtId="0" fontId="5" fillId="6" borderId="8" xfId="0" applyFont="1" applyFill="1" applyBorder="1" applyAlignment="1"/>
    <xf numFmtId="0" fontId="4" fillId="6" borderId="8" xfId="0" applyFont="1" applyFill="1" applyBorder="1"/>
    <xf numFmtId="0" fontId="4" fillId="6" borderId="8" xfId="0" applyFont="1" applyFill="1" applyBorder="1" applyAlignment="1">
      <alignment textRotation="90"/>
    </xf>
    <xf numFmtId="0" fontId="0" fillId="6" borderId="8" xfId="0" applyFill="1" applyBorder="1"/>
    <xf numFmtId="0" fontId="5" fillId="6" borderId="8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11" fillId="0" borderId="0" xfId="0" applyFont="1" applyBorder="1" applyAlignment="1">
      <alignment horizontal="center"/>
    </xf>
    <xf numFmtId="9" fontId="1" fillId="0" borderId="0" xfId="1" applyBorder="1" applyAlignment="1">
      <alignment horizontal="center"/>
    </xf>
    <xf numFmtId="164" fontId="13" fillId="10" borderId="11" xfId="0" applyNumberFormat="1" applyFont="1" applyFill="1" applyBorder="1" applyAlignment="1" applyProtection="1">
      <alignment vertical="center" wrapText="1"/>
      <protection locked="0"/>
    </xf>
    <xf numFmtId="164" fontId="13" fillId="10" borderId="12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left" vertical="center"/>
    </xf>
    <xf numFmtId="9" fontId="1" fillId="0" borderId="3" xfId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4" borderId="15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0" borderId="16" xfId="0" applyBorder="1"/>
    <xf numFmtId="0" fontId="0" fillId="4" borderId="17" xfId="0" applyFill="1" applyBorder="1" applyProtection="1">
      <protection locked="0"/>
    </xf>
    <xf numFmtId="0" fontId="0" fillId="0" borderId="0" xfId="0"/>
    <xf numFmtId="0" fontId="11" fillId="0" borderId="0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9" fontId="1" fillId="0" borderId="3" xfId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9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0" fillId="0" borderId="7" xfId="0" applyFill="1" applyBorder="1" applyAlignment="1" applyProtection="1">
      <alignment horizontal="left"/>
      <protection locked="0"/>
    </xf>
    <xf numFmtId="9" fontId="0" fillId="0" borderId="3" xfId="1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7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8" fillId="8" borderId="10" xfId="0" applyFont="1" applyFill="1" applyBorder="1" applyAlignment="1" applyProtection="1">
      <alignment horizontal="center"/>
      <protection locked="0"/>
    </xf>
    <xf numFmtId="0" fontId="8" fillId="8" borderId="0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9" fillId="9" borderId="0" xfId="0" applyFont="1" applyFill="1" applyBorder="1" applyAlignment="1">
      <alignment horizontal="center"/>
    </xf>
  </cellXfs>
  <cellStyles count="3">
    <cellStyle name="Procent" xfId="1" builtinId="5"/>
    <cellStyle name="Standaard" xfId="0" builtinId="0"/>
    <cellStyle name="Standaard 2" xfId="2"/>
  </cellStyles>
  <dxfs count="188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99"/>
      <color rgb="FFCCFFCC"/>
      <color rgb="FFCCECFF"/>
      <color rgb="FF66CCFF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leerlingprofiel!A1"/><Relationship Id="rId3" Type="http://schemas.openxmlformats.org/officeDocument/2006/relationships/hyperlink" Target="#'sep gr. 6'!A1"/><Relationship Id="rId7" Type="http://schemas.openxmlformats.org/officeDocument/2006/relationships/image" Target="../media/image1.png"/><Relationship Id="rId2" Type="http://schemas.openxmlformats.org/officeDocument/2006/relationships/hyperlink" Target="#'jan-jun gr. 5'!A1"/><Relationship Id="rId1" Type="http://schemas.openxmlformats.org/officeDocument/2006/relationships/hyperlink" Target="#'sep gr. 5'!A1"/><Relationship Id="rId6" Type="http://schemas.openxmlformats.org/officeDocument/2006/relationships/hyperlink" Target="http://www.meesterharrie.nl" TargetMode="External"/><Relationship Id="rId5" Type="http://schemas.openxmlformats.org/officeDocument/2006/relationships/hyperlink" Target="#namenlijst!A1"/><Relationship Id="rId4" Type="http://schemas.openxmlformats.org/officeDocument/2006/relationships/hyperlink" Target="#'jan-jun gr. 6 &amp; sep-jan gr. 7-8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sep gr. 6'!A1"/><Relationship Id="rId2" Type="http://schemas.openxmlformats.org/officeDocument/2006/relationships/hyperlink" Target="#'jan-jun gr. 5'!A1"/><Relationship Id="rId1" Type="http://schemas.openxmlformats.org/officeDocument/2006/relationships/hyperlink" Target="#'sep gr. 5'!A1"/><Relationship Id="rId6" Type="http://schemas.openxmlformats.org/officeDocument/2006/relationships/hyperlink" Target="#leerlingprofiel!A1"/><Relationship Id="rId5" Type="http://schemas.openxmlformats.org/officeDocument/2006/relationships/hyperlink" Target="#namenlijst!A1"/><Relationship Id="rId4" Type="http://schemas.openxmlformats.org/officeDocument/2006/relationships/hyperlink" Target="#'jan-jun gr. 6 &amp; sep-jan gr. 7-8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ep gr. 6'!A1"/><Relationship Id="rId2" Type="http://schemas.openxmlformats.org/officeDocument/2006/relationships/hyperlink" Target="#'jan-jun gr. 5'!A1"/><Relationship Id="rId1" Type="http://schemas.openxmlformats.org/officeDocument/2006/relationships/hyperlink" Target="#'sep gr. 5'!A1"/><Relationship Id="rId6" Type="http://schemas.openxmlformats.org/officeDocument/2006/relationships/hyperlink" Target="#leerlingprofiel!A1"/><Relationship Id="rId5" Type="http://schemas.openxmlformats.org/officeDocument/2006/relationships/hyperlink" Target="#namenlijst!A1"/><Relationship Id="rId4" Type="http://schemas.openxmlformats.org/officeDocument/2006/relationships/hyperlink" Target="#'jan-jun gr. 6 &amp; sep-jan gr. 7-8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sep gr. 6'!A1"/><Relationship Id="rId2" Type="http://schemas.openxmlformats.org/officeDocument/2006/relationships/hyperlink" Target="#'jan-jun gr. 5'!A1"/><Relationship Id="rId1" Type="http://schemas.openxmlformats.org/officeDocument/2006/relationships/hyperlink" Target="#'sep gr. 5'!A1"/><Relationship Id="rId6" Type="http://schemas.openxmlformats.org/officeDocument/2006/relationships/hyperlink" Target="#leerlingprofiel!A1"/><Relationship Id="rId5" Type="http://schemas.openxmlformats.org/officeDocument/2006/relationships/hyperlink" Target="#namenlijst!A1"/><Relationship Id="rId4" Type="http://schemas.openxmlformats.org/officeDocument/2006/relationships/hyperlink" Target="#'jan-jun gr. 6 &amp; sep-jan gr. 7-8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sep gr. 6'!A1"/><Relationship Id="rId2" Type="http://schemas.openxmlformats.org/officeDocument/2006/relationships/hyperlink" Target="#'jan-jun gr. 5'!A1"/><Relationship Id="rId1" Type="http://schemas.openxmlformats.org/officeDocument/2006/relationships/hyperlink" Target="#'sep gr. 5'!A1"/><Relationship Id="rId6" Type="http://schemas.openxmlformats.org/officeDocument/2006/relationships/hyperlink" Target="#leerlingprofiel!A1"/><Relationship Id="rId5" Type="http://schemas.openxmlformats.org/officeDocument/2006/relationships/hyperlink" Target="#namenlijst!A1"/><Relationship Id="rId4" Type="http://schemas.openxmlformats.org/officeDocument/2006/relationships/hyperlink" Target="#'jan-jun gr. 6 &amp; sep-jan gr. 7-8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sep gr. 6'!A1"/><Relationship Id="rId2" Type="http://schemas.openxmlformats.org/officeDocument/2006/relationships/hyperlink" Target="#'jan-jun gr. 5'!A1"/><Relationship Id="rId1" Type="http://schemas.openxmlformats.org/officeDocument/2006/relationships/hyperlink" Target="#'sep gr. 5'!A1"/><Relationship Id="rId6" Type="http://schemas.openxmlformats.org/officeDocument/2006/relationships/hyperlink" Target="#leerlingprofiel!A1"/><Relationship Id="rId5" Type="http://schemas.openxmlformats.org/officeDocument/2006/relationships/hyperlink" Target="#namenlijst!A1"/><Relationship Id="rId4" Type="http://schemas.openxmlformats.org/officeDocument/2006/relationships/hyperlink" Target="#'jan-jun gr. 6 &amp; sep-jan gr. 7-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17930</xdr:colOff>
      <xdr:row>4</xdr:row>
      <xdr:rowOff>0</xdr:rowOff>
    </xdr:from>
    <xdr:to>
      <xdr:col>8</xdr:col>
      <xdr:colOff>388004</xdr:colOff>
      <xdr:row>6</xdr:row>
      <xdr:rowOff>103655</xdr:rowOff>
    </xdr:to>
    <xdr:sp macro="" textlink="">
      <xdr:nvSpPr>
        <xdr:cNvPr id="2" name="Afgeronde rechthoek 1"/>
        <xdr:cNvSpPr/>
      </xdr:nvSpPr>
      <xdr:spPr bwMode="auto">
        <a:xfrm>
          <a:off x="5542430" y="750094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6</xdr:col>
      <xdr:colOff>2242</xdr:colOff>
      <xdr:row>7</xdr:row>
      <xdr:rowOff>89367</xdr:rowOff>
    </xdr:from>
    <xdr:to>
      <xdr:col>8</xdr:col>
      <xdr:colOff>372316</xdr:colOff>
      <xdr:row>10</xdr:row>
      <xdr:rowOff>26334</xdr:rowOff>
    </xdr:to>
    <xdr:sp macro="" textlink="">
      <xdr:nvSpPr>
        <xdr:cNvPr id="3" name="Afgeronde rechthoek 2">
          <a:hlinkClick xmlns:r="http://schemas.openxmlformats.org/officeDocument/2006/relationships" r:id="rId1"/>
        </xdr:cNvPr>
        <xdr:cNvSpPr/>
      </xdr:nvSpPr>
      <xdr:spPr bwMode="auto">
        <a:xfrm>
          <a:off x="5526742" y="1339523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6</xdr:col>
      <xdr:colOff>20171</xdr:colOff>
      <xdr:row>11</xdr:row>
      <xdr:rowOff>56870</xdr:rowOff>
    </xdr:from>
    <xdr:to>
      <xdr:col>8</xdr:col>
      <xdr:colOff>390245</xdr:colOff>
      <xdr:row>13</xdr:row>
      <xdr:rowOff>160525</xdr:rowOff>
    </xdr:to>
    <xdr:sp macro="" textlink="">
      <xdr:nvSpPr>
        <xdr:cNvPr id="4" name="Afgeronde rechthoek 3">
          <a:hlinkClick xmlns:r="http://schemas.openxmlformats.org/officeDocument/2006/relationships" r:id="rId2"/>
        </xdr:cNvPr>
        <xdr:cNvSpPr/>
      </xdr:nvSpPr>
      <xdr:spPr bwMode="auto">
        <a:xfrm>
          <a:off x="5544671" y="1973776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6</xdr:col>
      <xdr:colOff>4483</xdr:colOff>
      <xdr:row>15</xdr:row>
      <xdr:rowOff>24373</xdr:rowOff>
    </xdr:from>
    <xdr:to>
      <xdr:col>8</xdr:col>
      <xdr:colOff>374557</xdr:colOff>
      <xdr:row>17</xdr:row>
      <xdr:rowOff>128028</xdr:rowOff>
    </xdr:to>
    <xdr:sp macro="" textlink="">
      <xdr:nvSpPr>
        <xdr:cNvPr id="5" name="Afgeronde rechthoek 4">
          <a:hlinkClick xmlns:r="http://schemas.openxmlformats.org/officeDocument/2006/relationships" r:id="rId3"/>
        </xdr:cNvPr>
        <xdr:cNvSpPr/>
      </xdr:nvSpPr>
      <xdr:spPr bwMode="auto">
        <a:xfrm>
          <a:off x="5528983" y="2608029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6</xdr:col>
      <xdr:colOff>0</xdr:colOff>
      <xdr:row>19</xdr:row>
      <xdr:rowOff>14288</xdr:rowOff>
    </xdr:from>
    <xdr:to>
      <xdr:col>8</xdr:col>
      <xdr:colOff>370074</xdr:colOff>
      <xdr:row>21</xdr:row>
      <xdr:rowOff>117943</xdr:rowOff>
    </xdr:to>
    <xdr:sp macro="" textlink="">
      <xdr:nvSpPr>
        <xdr:cNvPr id="6" name="Afgeronde rechthoek 5">
          <a:hlinkClick xmlns:r="http://schemas.openxmlformats.org/officeDocument/2006/relationships" r:id="rId4"/>
        </xdr:cNvPr>
        <xdr:cNvSpPr/>
      </xdr:nvSpPr>
      <xdr:spPr bwMode="auto">
        <a:xfrm>
          <a:off x="5524500" y="3264694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6</xdr:col>
      <xdr:colOff>6723</xdr:colOff>
      <xdr:row>22</xdr:row>
      <xdr:rowOff>126067</xdr:rowOff>
    </xdr:from>
    <xdr:to>
      <xdr:col>8</xdr:col>
      <xdr:colOff>376797</xdr:colOff>
      <xdr:row>25</xdr:row>
      <xdr:rowOff>63035</xdr:rowOff>
    </xdr:to>
    <xdr:sp macro="" textlink="">
      <xdr:nvSpPr>
        <xdr:cNvPr id="7" name="Afgeronde rechthoek 6">
          <a:hlinkClick xmlns:r="http://schemas.openxmlformats.org/officeDocument/2006/relationships" r:id="rId4"/>
        </xdr:cNvPr>
        <xdr:cNvSpPr/>
      </xdr:nvSpPr>
      <xdr:spPr bwMode="auto">
        <a:xfrm>
          <a:off x="5531223" y="3876536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sep-jan</a:t>
          </a:r>
          <a:r>
            <a:rPr lang="nl-NL" sz="1800" baseline="0"/>
            <a:t> gr.7-8</a:t>
          </a:r>
          <a:endParaRPr lang="nl-NL" sz="1800"/>
        </a:p>
      </xdr:txBody>
    </xdr:sp>
    <xdr:clientData fPrintsWithSheet="0"/>
  </xdr:twoCellAnchor>
  <xdr:twoCellAnchor>
    <xdr:from>
      <xdr:col>6</xdr:col>
      <xdr:colOff>24654</xdr:colOff>
      <xdr:row>30</xdr:row>
      <xdr:rowOff>34739</xdr:rowOff>
    </xdr:from>
    <xdr:to>
      <xdr:col>8</xdr:col>
      <xdr:colOff>394728</xdr:colOff>
      <xdr:row>32</xdr:row>
      <xdr:rowOff>138394</xdr:rowOff>
    </xdr:to>
    <xdr:sp macro="" textlink="">
      <xdr:nvSpPr>
        <xdr:cNvPr id="8" name="Afgeronde rechthoek 7">
          <a:hlinkClick xmlns:r="http://schemas.openxmlformats.org/officeDocument/2006/relationships" r:id="rId5"/>
        </xdr:cNvPr>
        <xdr:cNvSpPr/>
      </xdr:nvSpPr>
      <xdr:spPr bwMode="auto">
        <a:xfrm>
          <a:off x="5549154" y="5118708"/>
          <a:ext cx="1584512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 editAs="oneCell">
    <xdr:from>
      <xdr:col>11</xdr:col>
      <xdr:colOff>545307</xdr:colOff>
      <xdr:row>16</xdr:row>
      <xdr:rowOff>50427</xdr:rowOff>
    </xdr:from>
    <xdr:to>
      <xdr:col>15</xdr:col>
      <xdr:colOff>241067</xdr:colOff>
      <xdr:row>28</xdr:row>
      <xdr:rowOff>98052</xdr:rowOff>
    </xdr:to>
    <xdr:pic>
      <xdr:nvPicPr>
        <xdr:cNvPr id="9" name="Afbeelding 8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1" y="2800771"/>
          <a:ext cx="2124635" cy="2047875"/>
        </a:xfrm>
        <a:prstGeom prst="rect">
          <a:avLst/>
        </a:prstGeom>
        <a:noFill/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>
          <a:bevelT/>
          <a:extrusionClr>
            <a:schemeClr val="tx1">
              <a:lumMod val="50000"/>
              <a:lumOff val="50000"/>
            </a:schemeClr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26</xdr:row>
      <xdr:rowOff>71436</xdr:rowOff>
    </xdr:from>
    <xdr:to>
      <xdr:col>8</xdr:col>
      <xdr:colOff>370074</xdr:colOff>
      <xdr:row>29</xdr:row>
      <xdr:rowOff>8404</xdr:rowOff>
    </xdr:to>
    <xdr:sp macro="" textlink="">
      <xdr:nvSpPr>
        <xdr:cNvPr id="10" name="Afgeronde rechthoek 9">
          <a:hlinkClick xmlns:r="http://schemas.openxmlformats.org/officeDocument/2006/relationships" r:id="rId8"/>
        </xdr:cNvPr>
        <xdr:cNvSpPr/>
      </xdr:nvSpPr>
      <xdr:spPr bwMode="auto">
        <a:xfrm>
          <a:off x="5524500" y="4488655"/>
          <a:ext cx="1584512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123825</xdr:rowOff>
    </xdr:from>
    <xdr:to>
      <xdr:col>17</xdr:col>
      <xdr:colOff>428625</xdr:colOff>
      <xdr:row>1</xdr:row>
      <xdr:rowOff>619125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7962900" y="381000"/>
          <a:ext cx="1781175" cy="495300"/>
        </a:xfrm>
        <a:prstGeom prst="wedgeRoundRectCallout">
          <a:avLst>
            <a:gd name="adj1" fmla="val -50000"/>
            <a:gd name="adj2" fmla="val 22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Hier kunt u het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aantal</a:t>
          </a:r>
          <a:endParaRPr lang="nl-N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fouten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per tafel noteren</a:t>
          </a:r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23</xdr:col>
      <xdr:colOff>0</xdr:colOff>
      <xdr:row>1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0" y="0"/>
          <a:ext cx="12001500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0" y="1447800"/>
          <a:ext cx="12001500" cy="5972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</xdr:row>
      <xdr:rowOff>523874</xdr:rowOff>
    </xdr:from>
    <xdr:to>
      <xdr:col>1</xdr:col>
      <xdr:colOff>1276350</xdr:colOff>
      <xdr:row>1</xdr:row>
      <xdr:rowOff>733424</xdr:rowOff>
    </xdr:to>
    <xdr:sp macro="" textlink="" fLocksText="0">
      <xdr:nvSpPr>
        <xdr:cNvPr id="6" name="Text Box 3"/>
        <xdr:cNvSpPr txBox="1">
          <a:spLocks noChangeArrowheads="1"/>
        </xdr:cNvSpPr>
      </xdr:nvSpPr>
      <xdr:spPr bwMode="auto">
        <a:xfrm>
          <a:off x="276225" y="781049"/>
          <a:ext cx="1276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nl-NL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238124</xdr:colOff>
      <xdr:row>1</xdr:row>
      <xdr:rowOff>238124</xdr:rowOff>
    </xdr:from>
    <xdr:to>
      <xdr:col>1</xdr:col>
      <xdr:colOff>1238249</xdr:colOff>
      <xdr:row>1</xdr:row>
      <xdr:rowOff>464343</xdr:rowOff>
    </xdr:to>
    <xdr:sp macro="" textlink="">
      <xdr:nvSpPr>
        <xdr:cNvPr id="7" name="Tekstvak 6"/>
        <xdr:cNvSpPr txBox="1"/>
      </xdr:nvSpPr>
      <xdr:spPr>
        <a:xfrm>
          <a:off x="238124" y="495299"/>
          <a:ext cx="1276350" cy="226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Arial" panose="020B0604020202020204" pitchFamily="34" charset="0"/>
              <a:cs typeface="Arial" panose="020B0604020202020204" pitchFamily="34" charset="0"/>
            </a:rPr>
            <a:t>datum:</a:t>
          </a:r>
        </a:p>
      </xdr:txBody>
    </xdr:sp>
    <xdr:clientData/>
  </xdr:twoCellAnchor>
  <xdr:twoCellAnchor>
    <xdr:from>
      <xdr:col>30</xdr:col>
      <xdr:colOff>17930</xdr:colOff>
      <xdr:row>4</xdr:row>
      <xdr:rowOff>0</xdr:rowOff>
    </xdr:from>
    <xdr:to>
      <xdr:col>32</xdr:col>
      <xdr:colOff>388004</xdr:colOff>
      <xdr:row>6</xdr:row>
      <xdr:rowOff>103655</xdr:rowOff>
    </xdr:to>
    <xdr:sp macro="" textlink="">
      <xdr:nvSpPr>
        <xdr:cNvPr id="16" name="Afgeronde rechthoek 15"/>
        <xdr:cNvSpPr/>
      </xdr:nvSpPr>
      <xdr:spPr bwMode="auto">
        <a:xfrm>
          <a:off x="5551955" y="742950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30</xdr:col>
      <xdr:colOff>2242</xdr:colOff>
      <xdr:row>7</xdr:row>
      <xdr:rowOff>89367</xdr:rowOff>
    </xdr:from>
    <xdr:to>
      <xdr:col>32</xdr:col>
      <xdr:colOff>372316</xdr:colOff>
      <xdr:row>10</xdr:row>
      <xdr:rowOff>26334</xdr:rowOff>
    </xdr:to>
    <xdr:sp macro="" textlink="">
      <xdr:nvSpPr>
        <xdr:cNvPr id="17" name="Afgeronde rechthoek 16">
          <a:hlinkClick xmlns:r="http://schemas.openxmlformats.org/officeDocument/2006/relationships" r:id="rId1"/>
        </xdr:cNvPr>
        <xdr:cNvSpPr/>
      </xdr:nvSpPr>
      <xdr:spPr bwMode="auto">
        <a:xfrm>
          <a:off x="5536267" y="1318092"/>
          <a:ext cx="1589274" cy="422742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30</xdr:col>
      <xdr:colOff>20171</xdr:colOff>
      <xdr:row>11</xdr:row>
      <xdr:rowOff>56870</xdr:rowOff>
    </xdr:from>
    <xdr:to>
      <xdr:col>32</xdr:col>
      <xdr:colOff>390245</xdr:colOff>
      <xdr:row>13</xdr:row>
      <xdr:rowOff>160525</xdr:rowOff>
    </xdr:to>
    <xdr:sp macro="" textlink="">
      <xdr:nvSpPr>
        <xdr:cNvPr id="18" name="Afgeronde rechthoek 17">
          <a:hlinkClick xmlns:r="http://schemas.openxmlformats.org/officeDocument/2006/relationships" r:id="rId2"/>
        </xdr:cNvPr>
        <xdr:cNvSpPr/>
      </xdr:nvSpPr>
      <xdr:spPr bwMode="auto">
        <a:xfrm>
          <a:off x="5554196" y="1933295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30</xdr:col>
      <xdr:colOff>4483</xdr:colOff>
      <xdr:row>15</xdr:row>
      <xdr:rowOff>24373</xdr:rowOff>
    </xdr:from>
    <xdr:to>
      <xdr:col>32</xdr:col>
      <xdr:colOff>374557</xdr:colOff>
      <xdr:row>17</xdr:row>
      <xdr:rowOff>128028</xdr:rowOff>
    </xdr:to>
    <xdr:sp macro="" textlink="">
      <xdr:nvSpPr>
        <xdr:cNvPr id="19" name="Afgeronde rechthoek 18">
          <a:hlinkClick xmlns:r="http://schemas.openxmlformats.org/officeDocument/2006/relationships" r:id="rId3"/>
        </xdr:cNvPr>
        <xdr:cNvSpPr/>
      </xdr:nvSpPr>
      <xdr:spPr bwMode="auto">
        <a:xfrm>
          <a:off x="5538508" y="2548498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30</xdr:col>
      <xdr:colOff>0</xdr:colOff>
      <xdr:row>19</xdr:row>
      <xdr:rowOff>14288</xdr:rowOff>
    </xdr:from>
    <xdr:to>
      <xdr:col>32</xdr:col>
      <xdr:colOff>370074</xdr:colOff>
      <xdr:row>21</xdr:row>
      <xdr:rowOff>117943</xdr:rowOff>
    </xdr:to>
    <xdr:sp macro="" textlink="">
      <xdr:nvSpPr>
        <xdr:cNvPr id="20" name="Afgeronde rechthoek 19">
          <a:hlinkClick xmlns:r="http://schemas.openxmlformats.org/officeDocument/2006/relationships" r:id="rId4"/>
        </xdr:cNvPr>
        <xdr:cNvSpPr/>
      </xdr:nvSpPr>
      <xdr:spPr bwMode="auto">
        <a:xfrm>
          <a:off x="5534025" y="3186113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30</xdr:col>
      <xdr:colOff>6723</xdr:colOff>
      <xdr:row>22</xdr:row>
      <xdr:rowOff>126067</xdr:rowOff>
    </xdr:from>
    <xdr:to>
      <xdr:col>32</xdr:col>
      <xdr:colOff>376797</xdr:colOff>
      <xdr:row>25</xdr:row>
      <xdr:rowOff>63035</xdr:rowOff>
    </xdr:to>
    <xdr:sp macro="" textlink="">
      <xdr:nvSpPr>
        <xdr:cNvPr id="21" name="Afgeronde rechthoek 20">
          <a:hlinkClick xmlns:r="http://schemas.openxmlformats.org/officeDocument/2006/relationships" r:id="rId4"/>
        </xdr:cNvPr>
        <xdr:cNvSpPr/>
      </xdr:nvSpPr>
      <xdr:spPr bwMode="auto">
        <a:xfrm>
          <a:off x="5540748" y="3783667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sep-jan</a:t>
          </a:r>
          <a:r>
            <a:rPr lang="nl-NL" sz="1800" baseline="0"/>
            <a:t> gr.7-8</a:t>
          </a:r>
          <a:endParaRPr lang="nl-NL" sz="1800"/>
        </a:p>
      </xdr:txBody>
    </xdr:sp>
    <xdr:clientData fPrintsWithSheet="0"/>
  </xdr:twoCellAnchor>
  <xdr:twoCellAnchor>
    <xdr:from>
      <xdr:col>30</xdr:col>
      <xdr:colOff>24654</xdr:colOff>
      <xdr:row>30</xdr:row>
      <xdr:rowOff>34739</xdr:rowOff>
    </xdr:from>
    <xdr:to>
      <xdr:col>32</xdr:col>
      <xdr:colOff>394728</xdr:colOff>
      <xdr:row>32</xdr:row>
      <xdr:rowOff>138394</xdr:rowOff>
    </xdr:to>
    <xdr:sp macro="" textlink="">
      <xdr:nvSpPr>
        <xdr:cNvPr id="22" name="Afgeronde rechthoek 21">
          <a:hlinkClick xmlns:r="http://schemas.openxmlformats.org/officeDocument/2006/relationships" r:id="rId5"/>
        </xdr:cNvPr>
        <xdr:cNvSpPr/>
      </xdr:nvSpPr>
      <xdr:spPr bwMode="auto">
        <a:xfrm>
          <a:off x="5558679" y="4987739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>
    <xdr:from>
      <xdr:col>30</xdr:col>
      <xdr:colOff>0</xdr:colOff>
      <xdr:row>26</xdr:row>
      <xdr:rowOff>71436</xdr:rowOff>
    </xdr:from>
    <xdr:to>
      <xdr:col>32</xdr:col>
      <xdr:colOff>370074</xdr:colOff>
      <xdr:row>29</xdr:row>
      <xdr:rowOff>8404</xdr:rowOff>
    </xdr:to>
    <xdr:sp macro="" textlink="">
      <xdr:nvSpPr>
        <xdr:cNvPr id="23" name="Afgeronde rechthoek 22">
          <a:hlinkClick xmlns:r="http://schemas.openxmlformats.org/officeDocument/2006/relationships" r:id="rId6"/>
        </xdr:cNvPr>
        <xdr:cNvSpPr/>
      </xdr:nvSpPr>
      <xdr:spPr bwMode="auto">
        <a:xfrm>
          <a:off x="5534025" y="4376736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123825</xdr:rowOff>
    </xdr:from>
    <xdr:to>
      <xdr:col>17</xdr:col>
      <xdr:colOff>428625</xdr:colOff>
      <xdr:row>1</xdr:row>
      <xdr:rowOff>619125</xdr:rowOff>
    </xdr:to>
    <xdr:sp macro="" textlink="">
      <xdr:nvSpPr>
        <xdr:cNvPr id="5121" name="AutoShape 1"/>
        <xdr:cNvSpPr>
          <a:spLocks noChangeArrowheads="1"/>
        </xdr:cNvSpPr>
      </xdr:nvSpPr>
      <xdr:spPr bwMode="auto">
        <a:xfrm>
          <a:off x="7962900" y="381000"/>
          <a:ext cx="1781175" cy="495300"/>
        </a:xfrm>
        <a:prstGeom prst="wedgeRoundRectCallout">
          <a:avLst>
            <a:gd name="adj1" fmla="val -50000"/>
            <a:gd name="adj2" fmla="val 22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Hier kunt u het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aantal</a:t>
          </a:r>
          <a:endParaRPr lang="nl-N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fouten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per tafel noteren</a:t>
          </a:r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23</xdr:col>
      <xdr:colOff>0</xdr:colOff>
      <xdr:row>1</xdr:row>
      <xdr:rowOff>0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0" y="0"/>
          <a:ext cx="12001500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0" y="1447800"/>
          <a:ext cx="12001500" cy="5972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</xdr:row>
      <xdr:rowOff>523874</xdr:rowOff>
    </xdr:from>
    <xdr:to>
      <xdr:col>1</xdr:col>
      <xdr:colOff>1276350</xdr:colOff>
      <xdr:row>1</xdr:row>
      <xdr:rowOff>733424</xdr:rowOff>
    </xdr:to>
    <xdr:sp macro="" textlink="" fLocksText="0">
      <xdr:nvSpPr>
        <xdr:cNvPr id="6" name="Text Box 3"/>
        <xdr:cNvSpPr txBox="1">
          <a:spLocks noChangeArrowheads="1"/>
        </xdr:cNvSpPr>
      </xdr:nvSpPr>
      <xdr:spPr bwMode="auto">
        <a:xfrm>
          <a:off x="276225" y="781049"/>
          <a:ext cx="1276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nl-NL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238124</xdr:colOff>
      <xdr:row>1</xdr:row>
      <xdr:rowOff>238124</xdr:rowOff>
    </xdr:from>
    <xdr:to>
      <xdr:col>1</xdr:col>
      <xdr:colOff>1238249</xdr:colOff>
      <xdr:row>1</xdr:row>
      <xdr:rowOff>464343</xdr:rowOff>
    </xdr:to>
    <xdr:sp macro="" textlink="">
      <xdr:nvSpPr>
        <xdr:cNvPr id="7" name="Tekstvak 6"/>
        <xdr:cNvSpPr txBox="1"/>
      </xdr:nvSpPr>
      <xdr:spPr>
        <a:xfrm>
          <a:off x="238124" y="495299"/>
          <a:ext cx="1276350" cy="226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Arial" panose="020B0604020202020204" pitchFamily="34" charset="0"/>
              <a:cs typeface="Arial" panose="020B0604020202020204" pitchFamily="34" charset="0"/>
            </a:rPr>
            <a:t>datum:</a:t>
          </a:r>
        </a:p>
      </xdr:txBody>
    </xdr:sp>
    <xdr:clientData/>
  </xdr:twoCellAnchor>
  <xdr:twoCellAnchor>
    <xdr:from>
      <xdr:col>30</xdr:col>
      <xdr:colOff>17930</xdr:colOff>
      <xdr:row>4</xdr:row>
      <xdr:rowOff>0</xdr:rowOff>
    </xdr:from>
    <xdr:to>
      <xdr:col>32</xdr:col>
      <xdr:colOff>388004</xdr:colOff>
      <xdr:row>6</xdr:row>
      <xdr:rowOff>103655</xdr:rowOff>
    </xdr:to>
    <xdr:sp macro="" textlink="">
      <xdr:nvSpPr>
        <xdr:cNvPr id="8" name="Afgeronde rechthoek 7"/>
        <xdr:cNvSpPr/>
      </xdr:nvSpPr>
      <xdr:spPr bwMode="auto">
        <a:xfrm>
          <a:off x="5551955" y="742950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30</xdr:col>
      <xdr:colOff>2242</xdr:colOff>
      <xdr:row>7</xdr:row>
      <xdr:rowOff>89367</xdr:rowOff>
    </xdr:from>
    <xdr:to>
      <xdr:col>32</xdr:col>
      <xdr:colOff>372316</xdr:colOff>
      <xdr:row>10</xdr:row>
      <xdr:rowOff>26334</xdr:rowOff>
    </xdr:to>
    <xdr:sp macro="" textlink="">
      <xdr:nvSpPr>
        <xdr:cNvPr id="9" name="Afgeronde rechthoek 8">
          <a:hlinkClick xmlns:r="http://schemas.openxmlformats.org/officeDocument/2006/relationships" r:id="rId1"/>
        </xdr:cNvPr>
        <xdr:cNvSpPr/>
      </xdr:nvSpPr>
      <xdr:spPr bwMode="auto">
        <a:xfrm>
          <a:off x="5536267" y="1318092"/>
          <a:ext cx="1589274" cy="422742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30</xdr:col>
      <xdr:colOff>20171</xdr:colOff>
      <xdr:row>11</xdr:row>
      <xdr:rowOff>56870</xdr:rowOff>
    </xdr:from>
    <xdr:to>
      <xdr:col>32</xdr:col>
      <xdr:colOff>390245</xdr:colOff>
      <xdr:row>13</xdr:row>
      <xdr:rowOff>160525</xdr:rowOff>
    </xdr:to>
    <xdr:sp macro="" textlink="">
      <xdr:nvSpPr>
        <xdr:cNvPr id="10" name="Afgeronde rechthoek 9">
          <a:hlinkClick xmlns:r="http://schemas.openxmlformats.org/officeDocument/2006/relationships" r:id="rId2"/>
        </xdr:cNvPr>
        <xdr:cNvSpPr/>
      </xdr:nvSpPr>
      <xdr:spPr bwMode="auto">
        <a:xfrm>
          <a:off x="5554196" y="1933295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30</xdr:col>
      <xdr:colOff>4483</xdr:colOff>
      <xdr:row>15</xdr:row>
      <xdr:rowOff>24373</xdr:rowOff>
    </xdr:from>
    <xdr:to>
      <xdr:col>32</xdr:col>
      <xdr:colOff>374557</xdr:colOff>
      <xdr:row>17</xdr:row>
      <xdr:rowOff>128028</xdr:rowOff>
    </xdr:to>
    <xdr:sp macro="" textlink="">
      <xdr:nvSpPr>
        <xdr:cNvPr id="11" name="Afgeronde rechthoek 10">
          <a:hlinkClick xmlns:r="http://schemas.openxmlformats.org/officeDocument/2006/relationships" r:id="rId3"/>
        </xdr:cNvPr>
        <xdr:cNvSpPr/>
      </xdr:nvSpPr>
      <xdr:spPr bwMode="auto">
        <a:xfrm>
          <a:off x="5538508" y="2548498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30</xdr:col>
      <xdr:colOff>0</xdr:colOff>
      <xdr:row>19</xdr:row>
      <xdr:rowOff>14288</xdr:rowOff>
    </xdr:from>
    <xdr:to>
      <xdr:col>32</xdr:col>
      <xdr:colOff>370074</xdr:colOff>
      <xdr:row>21</xdr:row>
      <xdr:rowOff>117943</xdr:rowOff>
    </xdr:to>
    <xdr:sp macro="" textlink="">
      <xdr:nvSpPr>
        <xdr:cNvPr id="12" name="Afgeronde rechthoek 11">
          <a:hlinkClick xmlns:r="http://schemas.openxmlformats.org/officeDocument/2006/relationships" r:id="rId4"/>
        </xdr:cNvPr>
        <xdr:cNvSpPr/>
      </xdr:nvSpPr>
      <xdr:spPr bwMode="auto">
        <a:xfrm>
          <a:off x="5534025" y="3186113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30</xdr:col>
      <xdr:colOff>6723</xdr:colOff>
      <xdr:row>22</xdr:row>
      <xdr:rowOff>126067</xdr:rowOff>
    </xdr:from>
    <xdr:to>
      <xdr:col>32</xdr:col>
      <xdr:colOff>376797</xdr:colOff>
      <xdr:row>25</xdr:row>
      <xdr:rowOff>63035</xdr:rowOff>
    </xdr:to>
    <xdr:sp macro="" textlink="">
      <xdr:nvSpPr>
        <xdr:cNvPr id="13" name="Afgeronde rechthoek 12">
          <a:hlinkClick xmlns:r="http://schemas.openxmlformats.org/officeDocument/2006/relationships" r:id="rId4"/>
        </xdr:cNvPr>
        <xdr:cNvSpPr/>
      </xdr:nvSpPr>
      <xdr:spPr bwMode="auto">
        <a:xfrm>
          <a:off x="5540748" y="3783667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sep-jan</a:t>
          </a:r>
          <a:r>
            <a:rPr lang="nl-NL" sz="1800" baseline="0"/>
            <a:t> gr.7-8</a:t>
          </a:r>
          <a:endParaRPr lang="nl-NL" sz="1800"/>
        </a:p>
      </xdr:txBody>
    </xdr:sp>
    <xdr:clientData fPrintsWithSheet="0"/>
  </xdr:twoCellAnchor>
  <xdr:twoCellAnchor>
    <xdr:from>
      <xdr:col>30</xdr:col>
      <xdr:colOff>24654</xdr:colOff>
      <xdr:row>30</xdr:row>
      <xdr:rowOff>34739</xdr:rowOff>
    </xdr:from>
    <xdr:to>
      <xdr:col>32</xdr:col>
      <xdr:colOff>394728</xdr:colOff>
      <xdr:row>32</xdr:row>
      <xdr:rowOff>138394</xdr:rowOff>
    </xdr:to>
    <xdr:sp macro="" textlink="">
      <xdr:nvSpPr>
        <xdr:cNvPr id="14" name="Afgeronde rechthoek 13">
          <a:hlinkClick xmlns:r="http://schemas.openxmlformats.org/officeDocument/2006/relationships" r:id="rId5"/>
        </xdr:cNvPr>
        <xdr:cNvSpPr/>
      </xdr:nvSpPr>
      <xdr:spPr bwMode="auto">
        <a:xfrm>
          <a:off x="5558679" y="4987739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>
    <xdr:from>
      <xdr:col>30</xdr:col>
      <xdr:colOff>0</xdr:colOff>
      <xdr:row>26</xdr:row>
      <xdr:rowOff>71436</xdr:rowOff>
    </xdr:from>
    <xdr:to>
      <xdr:col>32</xdr:col>
      <xdr:colOff>370074</xdr:colOff>
      <xdr:row>29</xdr:row>
      <xdr:rowOff>8404</xdr:rowOff>
    </xdr:to>
    <xdr:sp macro="" textlink="">
      <xdr:nvSpPr>
        <xdr:cNvPr id="15" name="Afgeronde rechthoek 14">
          <a:hlinkClick xmlns:r="http://schemas.openxmlformats.org/officeDocument/2006/relationships" r:id="rId6"/>
        </xdr:cNvPr>
        <xdr:cNvSpPr/>
      </xdr:nvSpPr>
      <xdr:spPr bwMode="auto">
        <a:xfrm>
          <a:off x="5534025" y="4376736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123825</xdr:rowOff>
    </xdr:from>
    <xdr:to>
      <xdr:col>17</xdr:col>
      <xdr:colOff>428625</xdr:colOff>
      <xdr:row>1</xdr:row>
      <xdr:rowOff>619125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7962900" y="381000"/>
          <a:ext cx="1781175" cy="495300"/>
        </a:xfrm>
        <a:prstGeom prst="wedgeRoundRectCallout">
          <a:avLst>
            <a:gd name="adj1" fmla="val -50000"/>
            <a:gd name="adj2" fmla="val 22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Hier kunt u het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aantal</a:t>
          </a:r>
          <a:endParaRPr lang="nl-N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fouten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per tafel noteren</a:t>
          </a:r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23</xdr:col>
      <xdr:colOff>0</xdr:colOff>
      <xdr:row>1</xdr:row>
      <xdr:rowOff>0</xdr:rowOff>
    </xdr:to>
    <xdr:sp macro="" textlink="">
      <xdr:nvSpPr>
        <xdr:cNvPr id="6147" name="Rectangle 3"/>
        <xdr:cNvSpPr>
          <a:spLocks noChangeArrowheads="1"/>
        </xdr:cNvSpPr>
      </xdr:nvSpPr>
      <xdr:spPr bwMode="auto">
        <a:xfrm>
          <a:off x="0" y="0"/>
          <a:ext cx="12001500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6148" name="Rectangle 4"/>
        <xdr:cNvSpPr>
          <a:spLocks noChangeArrowheads="1"/>
        </xdr:cNvSpPr>
      </xdr:nvSpPr>
      <xdr:spPr bwMode="auto">
        <a:xfrm>
          <a:off x="0" y="1752600"/>
          <a:ext cx="12001500" cy="5667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23</xdr:col>
      <xdr:colOff>0</xdr:colOff>
      <xdr:row>39</xdr:row>
      <xdr:rowOff>0</xdr:rowOff>
    </xdr:to>
    <xdr:sp macro="" textlink="">
      <xdr:nvSpPr>
        <xdr:cNvPr id="6149" name="Rectangle 5"/>
        <xdr:cNvSpPr>
          <a:spLocks noChangeArrowheads="1"/>
        </xdr:cNvSpPr>
      </xdr:nvSpPr>
      <xdr:spPr bwMode="auto">
        <a:xfrm>
          <a:off x="0" y="1447800"/>
          <a:ext cx="12001500" cy="5972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</xdr:row>
      <xdr:rowOff>523874</xdr:rowOff>
    </xdr:from>
    <xdr:to>
      <xdr:col>1</xdr:col>
      <xdr:colOff>1276350</xdr:colOff>
      <xdr:row>1</xdr:row>
      <xdr:rowOff>733424</xdr:rowOff>
    </xdr:to>
    <xdr:sp macro="" textlink="" fLocksText="0">
      <xdr:nvSpPr>
        <xdr:cNvPr id="7" name="Text Box 3"/>
        <xdr:cNvSpPr txBox="1">
          <a:spLocks noChangeArrowheads="1"/>
        </xdr:cNvSpPr>
      </xdr:nvSpPr>
      <xdr:spPr bwMode="auto">
        <a:xfrm>
          <a:off x="276225" y="781049"/>
          <a:ext cx="1276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nl-NL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238124</xdr:colOff>
      <xdr:row>1</xdr:row>
      <xdr:rowOff>238124</xdr:rowOff>
    </xdr:from>
    <xdr:to>
      <xdr:col>1</xdr:col>
      <xdr:colOff>1238249</xdr:colOff>
      <xdr:row>1</xdr:row>
      <xdr:rowOff>464343</xdr:rowOff>
    </xdr:to>
    <xdr:sp macro="" textlink="">
      <xdr:nvSpPr>
        <xdr:cNvPr id="8" name="Tekstvak 7"/>
        <xdr:cNvSpPr txBox="1"/>
      </xdr:nvSpPr>
      <xdr:spPr>
        <a:xfrm>
          <a:off x="238124" y="495299"/>
          <a:ext cx="1276350" cy="226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Arial" panose="020B0604020202020204" pitchFamily="34" charset="0"/>
              <a:cs typeface="Arial" panose="020B0604020202020204" pitchFamily="34" charset="0"/>
            </a:rPr>
            <a:t>datum:</a:t>
          </a:r>
        </a:p>
      </xdr:txBody>
    </xdr:sp>
    <xdr:clientData/>
  </xdr:twoCellAnchor>
  <xdr:twoCellAnchor>
    <xdr:from>
      <xdr:col>30</xdr:col>
      <xdr:colOff>17930</xdr:colOff>
      <xdr:row>4</xdr:row>
      <xdr:rowOff>0</xdr:rowOff>
    </xdr:from>
    <xdr:to>
      <xdr:col>32</xdr:col>
      <xdr:colOff>388004</xdr:colOff>
      <xdr:row>6</xdr:row>
      <xdr:rowOff>103655</xdr:rowOff>
    </xdr:to>
    <xdr:sp macro="" textlink="">
      <xdr:nvSpPr>
        <xdr:cNvPr id="9" name="Afgeronde rechthoek 8"/>
        <xdr:cNvSpPr/>
      </xdr:nvSpPr>
      <xdr:spPr bwMode="auto">
        <a:xfrm>
          <a:off x="5551955" y="742950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30</xdr:col>
      <xdr:colOff>2242</xdr:colOff>
      <xdr:row>7</xdr:row>
      <xdr:rowOff>89367</xdr:rowOff>
    </xdr:from>
    <xdr:to>
      <xdr:col>32</xdr:col>
      <xdr:colOff>372316</xdr:colOff>
      <xdr:row>10</xdr:row>
      <xdr:rowOff>26334</xdr:rowOff>
    </xdr:to>
    <xdr:sp macro="" textlink="">
      <xdr:nvSpPr>
        <xdr:cNvPr id="10" name="Afgeronde rechthoek 9">
          <a:hlinkClick xmlns:r="http://schemas.openxmlformats.org/officeDocument/2006/relationships" r:id="rId1"/>
        </xdr:cNvPr>
        <xdr:cNvSpPr/>
      </xdr:nvSpPr>
      <xdr:spPr bwMode="auto">
        <a:xfrm>
          <a:off x="5536267" y="1318092"/>
          <a:ext cx="1589274" cy="422742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30</xdr:col>
      <xdr:colOff>20171</xdr:colOff>
      <xdr:row>11</xdr:row>
      <xdr:rowOff>56870</xdr:rowOff>
    </xdr:from>
    <xdr:to>
      <xdr:col>32</xdr:col>
      <xdr:colOff>390245</xdr:colOff>
      <xdr:row>13</xdr:row>
      <xdr:rowOff>160525</xdr:rowOff>
    </xdr:to>
    <xdr:sp macro="" textlink="">
      <xdr:nvSpPr>
        <xdr:cNvPr id="11" name="Afgeronde rechthoek 10">
          <a:hlinkClick xmlns:r="http://schemas.openxmlformats.org/officeDocument/2006/relationships" r:id="rId2"/>
        </xdr:cNvPr>
        <xdr:cNvSpPr/>
      </xdr:nvSpPr>
      <xdr:spPr bwMode="auto">
        <a:xfrm>
          <a:off x="5554196" y="1933295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30</xdr:col>
      <xdr:colOff>4483</xdr:colOff>
      <xdr:row>15</xdr:row>
      <xdr:rowOff>24373</xdr:rowOff>
    </xdr:from>
    <xdr:to>
      <xdr:col>32</xdr:col>
      <xdr:colOff>374557</xdr:colOff>
      <xdr:row>17</xdr:row>
      <xdr:rowOff>128028</xdr:rowOff>
    </xdr:to>
    <xdr:sp macro="" textlink="">
      <xdr:nvSpPr>
        <xdr:cNvPr id="12" name="Afgeronde rechthoek 11">
          <a:hlinkClick xmlns:r="http://schemas.openxmlformats.org/officeDocument/2006/relationships" r:id="rId3"/>
        </xdr:cNvPr>
        <xdr:cNvSpPr/>
      </xdr:nvSpPr>
      <xdr:spPr bwMode="auto">
        <a:xfrm>
          <a:off x="5538508" y="2548498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30</xdr:col>
      <xdr:colOff>0</xdr:colOff>
      <xdr:row>19</xdr:row>
      <xdr:rowOff>14288</xdr:rowOff>
    </xdr:from>
    <xdr:to>
      <xdr:col>32</xdr:col>
      <xdr:colOff>370074</xdr:colOff>
      <xdr:row>21</xdr:row>
      <xdr:rowOff>117943</xdr:rowOff>
    </xdr:to>
    <xdr:sp macro="" textlink="">
      <xdr:nvSpPr>
        <xdr:cNvPr id="13" name="Afgeronde rechthoek 12">
          <a:hlinkClick xmlns:r="http://schemas.openxmlformats.org/officeDocument/2006/relationships" r:id="rId4"/>
        </xdr:cNvPr>
        <xdr:cNvSpPr/>
      </xdr:nvSpPr>
      <xdr:spPr bwMode="auto">
        <a:xfrm>
          <a:off x="5534025" y="3186113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30</xdr:col>
      <xdr:colOff>6723</xdr:colOff>
      <xdr:row>22</xdr:row>
      <xdr:rowOff>126067</xdr:rowOff>
    </xdr:from>
    <xdr:to>
      <xdr:col>32</xdr:col>
      <xdr:colOff>376797</xdr:colOff>
      <xdr:row>25</xdr:row>
      <xdr:rowOff>63035</xdr:rowOff>
    </xdr:to>
    <xdr:sp macro="" textlink="">
      <xdr:nvSpPr>
        <xdr:cNvPr id="14" name="Afgeronde rechthoek 13">
          <a:hlinkClick xmlns:r="http://schemas.openxmlformats.org/officeDocument/2006/relationships" r:id="rId4"/>
        </xdr:cNvPr>
        <xdr:cNvSpPr/>
      </xdr:nvSpPr>
      <xdr:spPr bwMode="auto">
        <a:xfrm>
          <a:off x="5540748" y="3783667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sep-jan</a:t>
          </a:r>
          <a:r>
            <a:rPr lang="nl-NL" sz="1800" baseline="0"/>
            <a:t> gr.7-8</a:t>
          </a:r>
          <a:endParaRPr lang="nl-NL" sz="1800"/>
        </a:p>
      </xdr:txBody>
    </xdr:sp>
    <xdr:clientData fPrintsWithSheet="0"/>
  </xdr:twoCellAnchor>
  <xdr:twoCellAnchor>
    <xdr:from>
      <xdr:col>30</xdr:col>
      <xdr:colOff>24654</xdr:colOff>
      <xdr:row>30</xdr:row>
      <xdr:rowOff>34739</xdr:rowOff>
    </xdr:from>
    <xdr:to>
      <xdr:col>32</xdr:col>
      <xdr:colOff>394728</xdr:colOff>
      <xdr:row>32</xdr:row>
      <xdr:rowOff>138394</xdr:rowOff>
    </xdr:to>
    <xdr:sp macro="" textlink="">
      <xdr:nvSpPr>
        <xdr:cNvPr id="15" name="Afgeronde rechthoek 14">
          <a:hlinkClick xmlns:r="http://schemas.openxmlformats.org/officeDocument/2006/relationships" r:id="rId5"/>
        </xdr:cNvPr>
        <xdr:cNvSpPr/>
      </xdr:nvSpPr>
      <xdr:spPr bwMode="auto">
        <a:xfrm>
          <a:off x="5558679" y="4987739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>
    <xdr:from>
      <xdr:col>30</xdr:col>
      <xdr:colOff>0</xdr:colOff>
      <xdr:row>26</xdr:row>
      <xdr:rowOff>71436</xdr:rowOff>
    </xdr:from>
    <xdr:to>
      <xdr:col>32</xdr:col>
      <xdr:colOff>370074</xdr:colOff>
      <xdr:row>29</xdr:row>
      <xdr:rowOff>8404</xdr:rowOff>
    </xdr:to>
    <xdr:sp macro="" textlink="">
      <xdr:nvSpPr>
        <xdr:cNvPr id="16" name="Afgeronde rechthoek 15">
          <a:hlinkClick xmlns:r="http://schemas.openxmlformats.org/officeDocument/2006/relationships" r:id="rId6"/>
        </xdr:cNvPr>
        <xdr:cNvSpPr/>
      </xdr:nvSpPr>
      <xdr:spPr bwMode="auto">
        <a:xfrm>
          <a:off x="5534025" y="4376736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123825</xdr:rowOff>
    </xdr:from>
    <xdr:to>
      <xdr:col>15</xdr:col>
      <xdr:colOff>438150</xdr:colOff>
      <xdr:row>1</xdr:row>
      <xdr:rowOff>619125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6753225" y="381000"/>
          <a:ext cx="1781175" cy="495300"/>
        </a:xfrm>
        <a:prstGeom prst="wedgeRoundRectCallout">
          <a:avLst>
            <a:gd name="adj1" fmla="val -50000"/>
            <a:gd name="adj2" fmla="val 22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Hier kunt u het</a:t>
          </a: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aantal</a:t>
          </a:r>
          <a:endParaRPr lang="nl-N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NL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fouten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per tafel noteren</a:t>
          </a:r>
        </a:p>
      </xdr:txBody>
    </xdr:sp>
    <xdr:clientData fPrintsWithSheet="0"/>
  </xdr:twoCellAnchor>
  <xdr:twoCellAnchor>
    <xdr:from>
      <xdr:col>1</xdr:col>
      <xdr:colOff>0</xdr:colOff>
      <xdr:row>1</xdr:row>
      <xdr:rowOff>523874</xdr:rowOff>
    </xdr:from>
    <xdr:to>
      <xdr:col>1</xdr:col>
      <xdr:colOff>1276350</xdr:colOff>
      <xdr:row>1</xdr:row>
      <xdr:rowOff>733424</xdr:rowOff>
    </xdr:to>
    <xdr:sp macro="" textlink="" fLocksText="0">
      <xdr:nvSpPr>
        <xdr:cNvPr id="2051" name="Text Box 3"/>
        <xdr:cNvSpPr txBox="1">
          <a:spLocks noChangeArrowheads="1"/>
        </xdr:cNvSpPr>
      </xdr:nvSpPr>
      <xdr:spPr bwMode="auto">
        <a:xfrm>
          <a:off x="273844" y="785812"/>
          <a:ext cx="12763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nl-NL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0" y="0"/>
          <a:ext cx="9886950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19</xdr:col>
      <xdr:colOff>0</xdr:colOff>
      <xdr:row>39</xdr:row>
      <xdr:rowOff>0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0" y="1447800"/>
          <a:ext cx="9886950" cy="5972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238124</xdr:colOff>
      <xdr:row>1</xdr:row>
      <xdr:rowOff>238124</xdr:rowOff>
    </xdr:from>
    <xdr:to>
      <xdr:col>1</xdr:col>
      <xdr:colOff>1238249</xdr:colOff>
      <xdr:row>1</xdr:row>
      <xdr:rowOff>464343</xdr:rowOff>
    </xdr:to>
    <xdr:sp macro="" textlink="">
      <xdr:nvSpPr>
        <xdr:cNvPr id="2" name="Tekstvak 1"/>
        <xdr:cNvSpPr txBox="1"/>
      </xdr:nvSpPr>
      <xdr:spPr>
        <a:xfrm>
          <a:off x="238124" y="500062"/>
          <a:ext cx="1273969" cy="2262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Arial" panose="020B0604020202020204" pitchFamily="34" charset="0"/>
              <a:cs typeface="Arial" panose="020B0604020202020204" pitchFamily="34" charset="0"/>
            </a:rPr>
            <a:t>datum:</a:t>
          </a:r>
        </a:p>
      </xdr:txBody>
    </xdr:sp>
    <xdr:clientData/>
  </xdr:twoCellAnchor>
  <xdr:twoCellAnchor>
    <xdr:from>
      <xdr:col>26</xdr:col>
      <xdr:colOff>17930</xdr:colOff>
      <xdr:row>4</xdr:row>
      <xdr:rowOff>0</xdr:rowOff>
    </xdr:from>
    <xdr:to>
      <xdr:col>28</xdr:col>
      <xdr:colOff>388004</xdr:colOff>
      <xdr:row>6</xdr:row>
      <xdr:rowOff>103655</xdr:rowOff>
    </xdr:to>
    <xdr:sp macro="" textlink="">
      <xdr:nvSpPr>
        <xdr:cNvPr id="7" name="Afgeronde rechthoek 6"/>
        <xdr:cNvSpPr/>
      </xdr:nvSpPr>
      <xdr:spPr bwMode="auto">
        <a:xfrm>
          <a:off x="5551955" y="742950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26</xdr:col>
      <xdr:colOff>2242</xdr:colOff>
      <xdr:row>7</xdr:row>
      <xdr:rowOff>89367</xdr:rowOff>
    </xdr:from>
    <xdr:to>
      <xdr:col>28</xdr:col>
      <xdr:colOff>372316</xdr:colOff>
      <xdr:row>10</xdr:row>
      <xdr:rowOff>26334</xdr:rowOff>
    </xdr:to>
    <xdr:sp macro="" textlink="">
      <xdr:nvSpPr>
        <xdr:cNvPr id="8" name="Afgeronde rechthoek 7">
          <a:hlinkClick xmlns:r="http://schemas.openxmlformats.org/officeDocument/2006/relationships" r:id="rId1"/>
        </xdr:cNvPr>
        <xdr:cNvSpPr/>
      </xdr:nvSpPr>
      <xdr:spPr bwMode="auto">
        <a:xfrm>
          <a:off x="5536267" y="1318092"/>
          <a:ext cx="1589274" cy="422742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26</xdr:col>
      <xdr:colOff>20171</xdr:colOff>
      <xdr:row>11</xdr:row>
      <xdr:rowOff>56870</xdr:rowOff>
    </xdr:from>
    <xdr:to>
      <xdr:col>28</xdr:col>
      <xdr:colOff>390245</xdr:colOff>
      <xdr:row>13</xdr:row>
      <xdr:rowOff>160525</xdr:rowOff>
    </xdr:to>
    <xdr:sp macro="" textlink="">
      <xdr:nvSpPr>
        <xdr:cNvPr id="9" name="Afgeronde rechthoek 8">
          <a:hlinkClick xmlns:r="http://schemas.openxmlformats.org/officeDocument/2006/relationships" r:id="rId2"/>
        </xdr:cNvPr>
        <xdr:cNvSpPr/>
      </xdr:nvSpPr>
      <xdr:spPr bwMode="auto">
        <a:xfrm>
          <a:off x="5554196" y="1933295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26</xdr:col>
      <xdr:colOff>4483</xdr:colOff>
      <xdr:row>15</xdr:row>
      <xdr:rowOff>24373</xdr:rowOff>
    </xdr:from>
    <xdr:to>
      <xdr:col>28</xdr:col>
      <xdr:colOff>374557</xdr:colOff>
      <xdr:row>17</xdr:row>
      <xdr:rowOff>128028</xdr:rowOff>
    </xdr:to>
    <xdr:sp macro="" textlink="">
      <xdr:nvSpPr>
        <xdr:cNvPr id="10" name="Afgeronde rechthoek 9">
          <a:hlinkClick xmlns:r="http://schemas.openxmlformats.org/officeDocument/2006/relationships" r:id="rId3"/>
        </xdr:cNvPr>
        <xdr:cNvSpPr/>
      </xdr:nvSpPr>
      <xdr:spPr bwMode="auto">
        <a:xfrm>
          <a:off x="5538508" y="2548498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26</xdr:col>
      <xdr:colOff>0</xdr:colOff>
      <xdr:row>19</xdr:row>
      <xdr:rowOff>14288</xdr:rowOff>
    </xdr:from>
    <xdr:to>
      <xdr:col>28</xdr:col>
      <xdr:colOff>370074</xdr:colOff>
      <xdr:row>21</xdr:row>
      <xdr:rowOff>117943</xdr:rowOff>
    </xdr:to>
    <xdr:sp macro="" textlink="">
      <xdr:nvSpPr>
        <xdr:cNvPr id="11" name="Afgeronde rechthoek 10">
          <a:hlinkClick xmlns:r="http://schemas.openxmlformats.org/officeDocument/2006/relationships" r:id="rId4"/>
        </xdr:cNvPr>
        <xdr:cNvSpPr/>
      </xdr:nvSpPr>
      <xdr:spPr bwMode="auto">
        <a:xfrm>
          <a:off x="5534025" y="3186113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26</xdr:col>
      <xdr:colOff>6723</xdr:colOff>
      <xdr:row>22</xdr:row>
      <xdr:rowOff>126067</xdr:rowOff>
    </xdr:from>
    <xdr:to>
      <xdr:col>28</xdr:col>
      <xdr:colOff>376797</xdr:colOff>
      <xdr:row>25</xdr:row>
      <xdr:rowOff>63035</xdr:rowOff>
    </xdr:to>
    <xdr:sp macro="" textlink="">
      <xdr:nvSpPr>
        <xdr:cNvPr id="12" name="Afgeronde rechthoek 11">
          <a:hlinkClick xmlns:r="http://schemas.openxmlformats.org/officeDocument/2006/relationships" r:id="rId4"/>
        </xdr:cNvPr>
        <xdr:cNvSpPr/>
      </xdr:nvSpPr>
      <xdr:spPr bwMode="auto">
        <a:xfrm>
          <a:off x="5540748" y="3783667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sep-jan</a:t>
          </a:r>
          <a:r>
            <a:rPr lang="nl-NL" sz="1800" baseline="0"/>
            <a:t> gr.7-8</a:t>
          </a:r>
          <a:endParaRPr lang="nl-NL" sz="1800"/>
        </a:p>
      </xdr:txBody>
    </xdr:sp>
    <xdr:clientData fPrintsWithSheet="0"/>
  </xdr:twoCellAnchor>
  <xdr:twoCellAnchor>
    <xdr:from>
      <xdr:col>26</xdr:col>
      <xdr:colOff>24654</xdr:colOff>
      <xdr:row>30</xdr:row>
      <xdr:rowOff>34739</xdr:rowOff>
    </xdr:from>
    <xdr:to>
      <xdr:col>28</xdr:col>
      <xdr:colOff>394728</xdr:colOff>
      <xdr:row>32</xdr:row>
      <xdr:rowOff>138394</xdr:rowOff>
    </xdr:to>
    <xdr:sp macro="" textlink="">
      <xdr:nvSpPr>
        <xdr:cNvPr id="13" name="Afgeronde rechthoek 12">
          <a:hlinkClick xmlns:r="http://schemas.openxmlformats.org/officeDocument/2006/relationships" r:id="rId5"/>
        </xdr:cNvPr>
        <xdr:cNvSpPr/>
      </xdr:nvSpPr>
      <xdr:spPr bwMode="auto">
        <a:xfrm>
          <a:off x="5558679" y="4987739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>
    <xdr:from>
      <xdr:col>26</xdr:col>
      <xdr:colOff>0</xdr:colOff>
      <xdr:row>26</xdr:row>
      <xdr:rowOff>71436</xdr:rowOff>
    </xdr:from>
    <xdr:to>
      <xdr:col>28</xdr:col>
      <xdr:colOff>370074</xdr:colOff>
      <xdr:row>29</xdr:row>
      <xdr:rowOff>8404</xdr:rowOff>
    </xdr:to>
    <xdr:sp macro="" textlink="">
      <xdr:nvSpPr>
        <xdr:cNvPr id="14" name="Afgeronde rechthoek 13">
          <a:hlinkClick xmlns:r="http://schemas.openxmlformats.org/officeDocument/2006/relationships" r:id="rId6"/>
        </xdr:cNvPr>
        <xdr:cNvSpPr/>
      </xdr:nvSpPr>
      <xdr:spPr bwMode="auto">
        <a:xfrm>
          <a:off x="5534025" y="4376736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152400</xdr:rowOff>
    </xdr:from>
    <xdr:to>
      <xdr:col>14</xdr:col>
      <xdr:colOff>0</xdr:colOff>
      <xdr:row>4</xdr:row>
      <xdr:rowOff>152400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3762375" y="676275"/>
          <a:ext cx="26574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nl-NL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vul hier het leerlingnummer in, klik dan op 'enter'</a:t>
          </a:r>
        </a:p>
      </xdr:txBody>
    </xdr:sp>
    <xdr:clientData fPrintsWithSheet="0"/>
  </xdr:twoCellAnchor>
  <xdr:twoCellAnchor>
    <xdr:from>
      <xdr:col>4</xdr:col>
      <xdr:colOff>361950</xdr:colOff>
      <xdr:row>4</xdr:row>
      <xdr:rowOff>76200</xdr:rowOff>
    </xdr:from>
    <xdr:to>
      <xdr:col>6</xdr:col>
      <xdr:colOff>371475</xdr:colOff>
      <xdr:row>4</xdr:row>
      <xdr:rowOff>76200</xdr:rowOff>
    </xdr:to>
    <xdr:sp macro="" textlink="">
      <xdr:nvSpPr>
        <xdr:cNvPr id="7170" name="Line 2"/>
        <xdr:cNvSpPr>
          <a:spLocks noChangeShapeType="1"/>
        </xdr:cNvSpPr>
      </xdr:nvSpPr>
      <xdr:spPr bwMode="auto">
        <a:xfrm flipH="1">
          <a:off x="2971800" y="762000"/>
          <a:ext cx="771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4</xdr:col>
      <xdr:colOff>371475</xdr:colOff>
      <xdr:row>3</xdr:row>
      <xdr:rowOff>47625</xdr:rowOff>
    </xdr:from>
    <xdr:to>
      <xdr:col>4</xdr:col>
      <xdr:colOff>371475</xdr:colOff>
      <xdr:row>4</xdr:row>
      <xdr:rowOff>85725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 flipV="1">
          <a:off x="2981325" y="571500"/>
          <a:ext cx="0" cy="200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21</xdr:col>
      <xdr:colOff>17930</xdr:colOff>
      <xdr:row>6</xdr:row>
      <xdr:rowOff>0</xdr:rowOff>
    </xdr:from>
    <xdr:to>
      <xdr:col>23</xdr:col>
      <xdr:colOff>388004</xdr:colOff>
      <xdr:row>8</xdr:row>
      <xdr:rowOff>103655</xdr:rowOff>
    </xdr:to>
    <xdr:sp macro="" textlink="">
      <xdr:nvSpPr>
        <xdr:cNvPr id="5" name="Afgeronde rechthoek 4"/>
        <xdr:cNvSpPr/>
      </xdr:nvSpPr>
      <xdr:spPr bwMode="auto">
        <a:xfrm>
          <a:off x="5551955" y="742950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21</xdr:col>
      <xdr:colOff>2242</xdr:colOff>
      <xdr:row>8</xdr:row>
      <xdr:rowOff>270342</xdr:rowOff>
    </xdr:from>
    <xdr:to>
      <xdr:col>23</xdr:col>
      <xdr:colOff>372316</xdr:colOff>
      <xdr:row>8</xdr:row>
      <xdr:rowOff>693084</xdr:rowOff>
    </xdr:to>
    <xdr:sp macro="" textlink="">
      <xdr:nvSpPr>
        <xdr:cNvPr id="6" name="Afgeronde rechthoek 5">
          <a:hlinkClick xmlns:r="http://schemas.openxmlformats.org/officeDocument/2006/relationships" r:id="rId1"/>
        </xdr:cNvPr>
        <xdr:cNvSpPr/>
      </xdr:nvSpPr>
      <xdr:spPr bwMode="auto">
        <a:xfrm>
          <a:off x="9317692" y="1603842"/>
          <a:ext cx="1589274" cy="422742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21</xdr:col>
      <xdr:colOff>20171</xdr:colOff>
      <xdr:row>8</xdr:row>
      <xdr:rowOff>885545</xdr:rowOff>
    </xdr:from>
    <xdr:to>
      <xdr:col>23</xdr:col>
      <xdr:colOff>390245</xdr:colOff>
      <xdr:row>11</xdr:row>
      <xdr:rowOff>103375</xdr:rowOff>
    </xdr:to>
    <xdr:sp macro="" textlink="">
      <xdr:nvSpPr>
        <xdr:cNvPr id="7" name="Afgeronde rechthoek 6">
          <a:hlinkClick xmlns:r="http://schemas.openxmlformats.org/officeDocument/2006/relationships" r:id="rId2"/>
        </xdr:cNvPr>
        <xdr:cNvSpPr/>
      </xdr:nvSpPr>
      <xdr:spPr bwMode="auto">
        <a:xfrm>
          <a:off x="9335621" y="2219045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gr.5</a:t>
          </a:r>
          <a:endParaRPr lang="nl-NL" sz="1800"/>
        </a:p>
      </xdr:txBody>
    </xdr:sp>
    <xdr:clientData fPrintsWithSheet="0"/>
  </xdr:twoCellAnchor>
  <xdr:twoCellAnchor>
    <xdr:from>
      <xdr:col>21</xdr:col>
      <xdr:colOff>4483</xdr:colOff>
      <xdr:row>12</xdr:row>
      <xdr:rowOff>129148</xdr:rowOff>
    </xdr:from>
    <xdr:to>
      <xdr:col>23</xdr:col>
      <xdr:colOff>374557</xdr:colOff>
      <xdr:row>15</xdr:row>
      <xdr:rowOff>70878</xdr:rowOff>
    </xdr:to>
    <xdr:sp macro="" textlink="">
      <xdr:nvSpPr>
        <xdr:cNvPr id="8" name="Afgeronde rechthoek 7">
          <a:hlinkClick xmlns:r="http://schemas.openxmlformats.org/officeDocument/2006/relationships" r:id="rId3"/>
        </xdr:cNvPr>
        <xdr:cNvSpPr/>
      </xdr:nvSpPr>
      <xdr:spPr bwMode="auto">
        <a:xfrm>
          <a:off x="9319933" y="2834248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21</xdr:col>
      <xdr:colOff>0</xdr:colOff>
      <xdr:row>16</xdr:row>
      <xdr:rowOff>119063</xdr:rowOff>
    </xdr:from>
    <xdr:to>
      <xdr:col>23</xdr:col>
      <xdr:colOff>370074</xdr:colOff>
      <xdr:row>19</xdr:row>
      <xdr:rowOff>60793</xdr:rowOff>
    </xdr:to>
    <xdr:sp macro="" textlink="">
      <xdr:nvSpPr>
        <xdr:cNvPr id="9" name="Afgeronde rechthoek 8">
          <a:hlinkClick xmlns:r="http://schemas.openxmlformats.org/officeDocument/2006/relationships" r:id="rId4"/>
        </xdr:cNvPr>
        <xdr:cNvSpPr/>
      </xdr:nvSpPr>
      <xdr:spPr bwMode="auto">
        <a:xfrm>
          <a:off x="9315450" y="3471863"/>
          <a:ext cx="1589274" cy="427505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jan-jun</a:t>
          </a:r>
          <a:r>
            <a:rPr lang="nl-NL" sz="1800" baseline="0"/>
            <a:t> gr.6</a:t>
          </a:r>
          <a:endParaRPr lang="nl-NL" sz="1800"/>
        </a:p>
      </xdr:txBody>
    </xdr:sp>
    <xdr:clientData fPrintsWithSheet="0"/>
  </xdr:twoCellAnchor>
  <xdr:twoCellAnchor>
    <xdr:from>
      <xdr:col>21</xdr:col>
      <xdr:colOff>6723</xdr:colOff>
      <xdr:row>20</xdr:row>
      <xdr:rowOff>68917</xdr:rowOff>
    </xdr:from>
    <xdr:to>
      <xdr:col>23</xdr:col>
      <xdr:colOff>376797</xdr:colOff>
      <xdr:row>23</xdr:row>
      <xdr:rowOff>5885</xdr:rowOff>
    </xdr:to>
    <xdr:sp macro="" textlink="">
      <xdr:nvSpPr>
        <xdr:cNvPr id="10" name="Afgeronde rechthoek 9">
          <a:hlinkClick xmlns:r="http://schemas.openxmlformats.org/officeDocument/2006/relationships" r:id="rId4"/>
        </xdr:cNvPr>
        <xdr:cNvSpPr/>
      </xdr:nvSpPr>
      <xdr:spPr bwMode="auto">
        <a:xfrm>
          <a:off x="9322173" y="4069417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sep-jan</a:t>
          </a:r>
          <a:r>
            <a:rPr lang="nl-NL" sz="1800" baseline="0"/>
            <a:t> gr.7-8</a:t>
          </a:r>
          <a:endParaRPr lang="nl-NL" sz="1800"/>
        </a:p>
      </xdr:txBody>
    </xdr:sp>
    <xdr:clientData fPrintsWithSheet="0"/>
  </xdr:twoCellAnchor>
  <xdr:twoCellAnchor>
    <xdr:from>
      <xdr:col>21</xdr:col>
      <xdr:colOff>24654</xdr:colOff>
      <xdr:row>27</xdr:row>
      <xdr:rowOff>139514</xdr:rowOff>
    </xdr:from>
    <xdr:to>
      <xdr:col>23</xdr:col>
      <xdr:colOff>394728</xdr:colOff>
      <xdr:row>30</xdr:row>
      <xdr:rowOff>81244</xdr:rowOff>
    </xdr:to>
    <xdr:sp macro="" textlink="">
      <xdr:nvSpPr>
        <xdr:cNvPr id="11" name="Afgeronde rechthoek 10">
          <a:hlinkClick xmlns:r="http://schemas.openxmlformats.org/officeDocument/2006/relationships" r:id="rId5"/>
        </xdr:cNvPr>
        <xdr:cNvSpPr/>
      </xdr:nvSpPr>
      <xdr:spPr bwMode="auto">
        <a:xfrm>
          <a:off x="9340104" y="5273489"/>
          <a:ext cx="1589274" cy="427505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>
    <xdr:from>
      <xdr:col>21</xdr:col>
      <xdr:colOff>0</xdr:colOff>
      <xdr:row>24</xdr:row>
      <xdr:rowOff>14286</xdr:rowOff>
    </xdr:from>
    <xdr:to>
      <xdr:col>23</xdr:col>
      <xdr:colOff>370074</xdr:colOff>
      <xdr:row>26</xdr:row>
      <xdr:rowOff>113179</xdr:rowOff>
    </xdr:to>
    <xdr:sp macro="" textlink="">
      <xdr:nvSpPr>
        <xdr:cNvPr id="12" name="Afgeronde rechthoek 11">
          <a:hlinkClick xmlns:r="http://schemas.openxmlformats.org/officeDocument/2006/relationships" r:id="rId6"/>
        </xdr:cNvPr>
        <xdr:cNvSpPr/>
      </xdr:nvSpPr>
      <xdr:spPr bwMode="auto">
        <a:xfrm>
          <a:off x="9315450" y="4662486"/>
          <a:ext cx="1589274" cy="422743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showRowColHeaders="0" tabSelected="1" zoomScale="80" zoomScaleNormal="80" workbookViewId="0"/>
  </sheetViews>
  <sheetFormatPr defaultRowHeight="12.75" x14ac:dyDescent="0.2"/>
  <cols>
    <col min="1" max="1" width="4.140625" bestFit="1" customWidth="1"/>
    <col min="2" max="2" width="42.28515625" customWidth="1"/>
    <col min="3" max="16384" width="9.140625" style="2"/>
  </cols>
  <sheetData>
    <row r="1" spans="1:5" s="17" customFormat="1" ht="20.25" customHeight="1" x14ac:dyDescent="0.25">
      <c r="A1" s="22"/>
      <c r="B1" s="23"/>
    </row>
    <row r="2" spans="1:5" s="17" customFormat="1" ht="15" x14ac:dyDescent="0.2">
      <c r="B2" s="24" t="s">
        <v>21</v>
      </c>
    </row>
    <row r="3" spans="1:5" s="16" customFormat="1" ht="11.25" x14ac:dyDescent="0.2">
      <c r="B3" s="21"/>
    </row>
    <row r="4" spans="1:5" s="16" customFormat="1" ht="12" thickBot="1" x14ac:dyDescent="0.25">
      <c r="B4" s="21"/>
    </row>
    <row r="5" spans="1:5" s="17" customFormat="1" x14ac:dyDescent="0.2">
      <c r="A5" s="56">
        <v>1</v>
      </c>
      <c r="B5" s="52"/>
      <c r="D5" s="63"/>
      <c r="E5" s="63"/>
    </row>
    <row r="6" spans="1:5" s="17" customFormat="1" x14ac:dyDescent="0.2">
      <c r="A6" s="57">
        <v>2</v>
      </c>
      <c r="B6" s="53"/>
    </row>
    <row r="7" spans="1:5" s="17" customFormat="1" x14ac:dyDescent="0.2">
      <c r="A7" s="57">
        <v>3</v>
      </c>
      <c r="B7" s="53"/>
      <c r="D7" s="62"/>
      <c r="E7" s="62"/>
    </row>
    <row r="8" spans="1:5" x14ac:dyDescent="0.2">
      <c r="A8" s="57">
        <v>4</v>
      </c>
      <c r="B8" s="53"/>
    </row>
    <row r="9" spans="1:5" x14ac:dyDescent="0.2">
      <c r="A9" s="57">
        <v>5</v>
      </c>
      <c r="B9" s="53"/>
      <c r="D9" s="62"/>
      <c r="E9" s="62"/>
    </row>
    <row r="10" spans="1:5" x14ac:dyDescent="0.2">
      <c r="A10" s="57">
        <v>6</v>
      </c>
      <c r="B10" s="53"/>
    </row>
    <row r="11" spans="1:5" x14ac:dyDescent="0.2">
      <c r="A11" s="57">
        <v>7</v>
      </c>
      <c r="B11" s="53"/>
      <c r="D11" s="62"/>
      <c r="E11" s="62"/>
    </row>
    <row r="12" spans="1:5" x14ac:dyDescent="0.2">
      <c r="A12" s="57">
        <v>8</v>
      </c>
      <c r="B12" s="53"/>
    </row>
    <row r="13" spans="1:5" x14ac:dyDescent="0.2">
      <c r="A13" s="57">
        <v>9</v>
      </c>
      <c r="B13" s="53"/>
      <c r="D13" s="62"/>
      <c r="E13" s="62"/>
    </row>
    <row r="14" spans="1:5" x14ac:dyDescent="0.2">
      <c r="A14" s="57">
        <v>10</v>
      </c>
      <c r="B14" s="53"/>
    </row>
    <row r="15" spans="1:5" x14ac:dyDescent="0.2">
      <c r="A15" s="57">
        <v>11</v>
      </c>
      <c r="B15" s="53"/>
      <c r="D15" s="62"/>
      <c r="E15" s="62"/>
    </row>
    <row r="16" spans="1:5" x14ac:dyDescent="0.2">
      <c r="A16" s="57">
        <v>12</v>
      </c>
      <c r="B16" s="53"/>
    </row>
    <row r="17" spans="1:2" x14ac:dyDescent="0.2">
      <c r="A17" s="57">
        <v>13</v>
      </c>
      <c r="B17" s="53"/>
    </row>
    <row r="18" spans="1:2" x14ac:dyDescent="0.2">
      <c r="A18" s="57">
        <v>14</v>
      </c>
      <c r="B18" s="53"/>
    </row>
    <row r="19" spans="1:2" x14ac:dyDescent="0.2">
      <c r="A19" s="57">
        <v>15</v>
      </c>
      <c r="B19" s="53"/>
    </row>
    <row r="20" spans="1:2" x14ac:dyDescent="0.2">
      <c r="A20" s="57">
        <v>16</v>
      </c>
      <c r="B20" s="53"/>
    </row>
    <row r="21" spans="1:2" x14ac:dyDescent="0.2">
      <c r="A21" s="57">
        <v>17</v>
      </c>
      <c r="B21" s="53"/>
    </row>
    <row r="22" spans="1:2" x14ac:dyDescent="0.2">
      <c r="A22" s="57">
        <v>18</v>
      </c>
      <c r="B22" s="53"/>
    </row>
    <row r="23" spans="1:2" x14ac:dyDescent="0.2">
      <c r="A23" s="57">
        <v>19</v>
      </c>
      <c r="B23" s="53"/>
    </row>
    <row r="24" spans="1:2" x14ac:dyDescent="0.2">
      <c r="A24" s="57">
        <v>20</v>
      </c>
      <c r="B24" s="53"/>
    </row>
    <row r="25" spans="1:2" x14ac:dyDescent="0.2">
      <c r="A25" s="57">
        <v>21</v>
      </c>
      <c r="B25" s="53"/>
    </row>
    <row r="26" spans="1:2" x14ac:dyDescent="0.2">
      <c r="A26" s="57">
        <v>22</v>
      </c>
      <c r="B26" s="53"/>
    </row>
    <row r="27" spans="1:2" x14ac:dyDescent="0.2">
      <c r="A27" s="57">
        <v>23</v>
      </c>
      <c r="B27" s="53"/>
    </row>
    <row r="28" spans="1:2" x14ac:dyDescent="0.2">
      <c r="A28" s="57">
        <v>24</v>
      </c>
      <c r="B28" s="53"/>
    </row>
    <row r="29" spans="1:2" x14ac:dyDescent="0.2">
      <c r="A29" s="57">
        <v>25</v>
      </c>
      <c r="B29" s="53"/>
    </row>
    <row r="30" spans="1:2" x14ac:dyDescent="0.2">
      <c r="A30" s="57">
        <v>26</v>
      </c>
      <c r="B30" s="53"/>
    </row>
    <row r="31" spans="1:2" x14ac:dyDescent="0.2">
      <c r="A31" s="57">
        <v>27</v>
      </c>
      <c r="B31" s="53"/>
    </row>
    <row r="32" spans="1:2" x14ac:dyDescent="0.2">
      <c r="A32" s="57">
        <v>28</v>
      </c>
      <c r="B32" s="53"/>
    </row>
    <row r="33" spans="1:2" x14ac:dyDescent="0.2">
      <c r="A33" s="57">
        <v>29</v>
      </c>
      <c r="B33" s="58"/>
    </row>
    <row r="34" spans="1:2" x14ac:dyDescent="0.2">
      <c r="A34" s="57">
        <v>30</v>
      </c>
      <c r="B34" s="58"/>
    </row>
    <row r="35" spans="1:2" x14ac:dyDescent="0.2">
      <c r="A35" s="57">
        <v>31</v>
      </c>
      <c r="B35" s="58"/>
    </row>
    <row r="36" spans="1:2" x14ac:dyDescent="0.2">
      <c r="A36" s="57">
        <v>32</v>
      </c>
      <c r="B36" s="59"/>
    </row>
    <row r="37" spans="1:2" x14ac:dyDescent="0.2">
      <c r="A37" s="57">
        <v>33</v>
      </c>
      <c r="B37" s="59"/>
    </row>
    <row r="38" spans="1:2" x14ac:dyDescent="0.2">
      <c r="A38" s="57">
        <v>34</v>
      </c>
      <c r="B38" s="59"/>
    </row>
    <row r="39" spans="1:2" ht="13.5" thickBot="1" x14ac:dyDescent="0.25">
      <c r="A39" s="60">
        <v>35</v>
      </c>
      <c r="B39" s="61"/>
    </row>
    <row r="40" spans="1:2" x14ac:dyDescent="0.2">
      <c r="A40" s="2"/>
      <c r="B40" s="2">
        <f>COUNTA(B5:B39)</f>
        <v>0</v>
      </c>
    </row>
    <row r="41" spans="1:2" x14ac:dyDescent="0.2">
      <c r="A41" s="2"/>
      <c r="B41" s="2"/>
    </row>
    <row r="42" spans="1:2" x14ac:dyDescent="0.2">
      <c r="A42" s="2"/>
      <c r="B42" s="2"/>
    </row>
    <row r="43" spans="1:2" x14ac:dyDescent="0.2">
      <c r="A43" s="2"/>
      <c r="B43" s="2"/>
    </row>
    <row r="44" spans="1:2" x14ac:dyDescent="0.2">
      <c r="A44" s="2"/>
      <c r="B44" s="2"/>
    </row>
    <row r="45" spans="1:2" x14ac:dyDescent="0.2">
      <c r="A45" s="2"/>
      <c r="B45" s="2"/>
    </row>
    <row r="46" spans="1:2" x14ac:dyDescent="0.2">
      <c r="A46" s="2"/>
      <c r="B46" s="2"/>
    </row>
    <row r="47" spans="1:2" x14ac:dyDescent="0.2">
      <c r="A47" s="2"/>
      <c r="B47" s="2"/>
    </row>
    <row r="48" spans="1:2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</sheetData>
  <sheetProtection algorithmName="SHA-512" hashValue="4845EHCsTymnYliMGmTMDMgkF3VKah8IlkLN/GxaqtPgb/cJ38Zjvf5ZZS7LeOcnz+W+1ePnBBifp9QwikAsoA==" saltValue="QzGAnxVzD1ptY42VHhhRLw==" spinCount="100000" sheet="1" objects="1" scenarios="1"/>
  <mergeCells count="6">
    <mergeCell ref="D13:E13"/>
    <mergeCell ref="D15:E15"/>
    <mergeCell ref="D5:E5"/>
    <mergeCell ref="D7:E7"/>
    <mergeCell ref="D9:E9"/>
    <mergeCell ref="D11:E11"/>
  </mergeCells>
  <phoneticPr fontId="0" type="noConversion"/>
  <conditionalFormatting sqref="B33:B39">
    <cfRule type="expression" priority="100" stopIfTrue="1">
      <formula>#REF!=0</formula>
    </cfRule>
    <cfRule type="expression" dxfId="187" priority="101" stopIfTrue="1">
      <formula>#REF!&lt;45</formula>
    </cfRule>
    <cfRule type="expression" dxfId="186" priority="102" stopIfTrue="1">
      <formula>#REF!&lt;50</formula>
    </cfRule>
  </conditionalFormatting>
  <conditionalFormatting sqref="B31:B32">
    <cfRule type="expression" priority="79" stopIfTrue="1">
      <formula>$N31=""</formula>
    </cfRule>
    <cfRule type="expression" dxfId="185" priority="80" stopIfTrue="1">
      <formula>$N31&gt;9</formula>
    </cfRule>
    <cfRule type="expression" dxfId="184" priority="81" stopIfTrue="1">
      <formula>$N31&lt;0</formula>
    </cfRule>
  </conditionalFormatting>
  <conditionalFormatting sqref="B30">
    <cfRule type="expression" priority="19" stopIfTrue="1">
      <formula>$L30=""</formula>
    </cfRule>
    <cfRule type="expression" dxfId="183" priority="20" stopIfTrue="1">
      <formula>$L30&gt;9</formula>
    </cfRule>
    <cfRule type="expression" dxfId="182" priority="21" stopIfTrue="1">
      <formula>$L30&lt;0</formula>
    </cfRule>
  </conditionalFormatting>
  <conditionalFormatting sqref="B29">
    <cfRule type="expression" priority="16" stopIfTrue="1">
      <formula>$N29=""</formula>
    </cfRule>
    <cfRule type="expression" dxfId="181" priority="17" stopIfTrue="1">
      <formula>$N29&gt;9</formula>
    </cfRule>
    <cfRule type="expression" dxfId="180" priority="18" stopIfTrue="1">
      <formula>$N29&lt;0</formula>
    </cfRule>
  </conditionalFormatting>
  <conditionalFormatting sqref="B15">
    <cfRule type="expression" priority="13" stopIfTrue="1">
      <formula>$L15=""</formula>
    </cfRule>
    <cfRule type="expression" dxfId="179" priority="14" stopIfTrue="1">
      <formula>$L15&gt;9</formula>
    </cfRule>
    <cfRule type="expression" dxfId="178" priority="15" stopIfTrue="1">
      <formula>$L15&lt;0</formula>
    </cfRule>
  </conditionalFormatting>
  <conditionalFormatting sqref="B5:B15">
    <cfRule type="expression" priority="10" stopIfTrue="1">
      <formula>$L5=""</formula>
    </cfRule>
    <cfRule type="expression" dxfId="177" priority="11" stopIfTrue="1">
      <formula>$L5&gt;9</formula>
    </cfRule>
    <cfRule type="expression" dxfId="176" priority="12" stopIfTrue="1">
      <formula>$L5&lt;0</formula>
    </cfRule>
  </conditionalFormatting>
  <conditionalFormatting sqref="B21">
    <cfRule type="expression" priority="7" stopIfTrue="1">
      <formula>$L21=""</formula>
    </cfRule>
    <cfRule type="expression" dxfId="175" priority="8" stopIfTrue="1">
      <formula>$L21&gt;9</formula>
    </cfRule>
    <cfRule type="expression" dxfId="174" priority="9" stopIfTrue="1">
      <formula>$L21&lt;0</formula>
    </cfRule>
  </conditionalFormatting>
  <conditionalFormatting sqref="B16:B21">
    <cfRule type="expression" priority="4" stopIfTrue="1">
      <formula>$L16=""</formula>
    </cfRule>
    <cfRule type="expression" dxfId="173" priority="5" stopIfTrue="1">
      <formula>$L16&gt;9</formula>
    </cfRule>
    <cfRule type="expression" dxfId="172" priority="6" stopIfTrue="1">
      <formula>$L16&lt;0</formula>
    </cfRule>
  </conditionalFormatting>
  <conditionalFormatting sqref="B22:B28">
    <cfRule type="expression" priority="1" stopIfTrue="1">
      <formula>$L22=""</formula>
    </cfRule>
    <cfRule type="expression" dxfId="171" priority="2" stopIfTrue="1">
      <formula>$L22&gt;9</formula>
    </cfRule>
    <cfRule type="expression" dxfId="170" priority="3" stopIfTrue="1">
      <formula>$L22&lt;0</formula>
    </cfRule>
  </conditionalFormatting>
  <pageMargins left="0.27" right="0.17" top="0.27" bottom="0.16" header="0.17" footer="0.16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showGridLines="0" showRowColHeaders="0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W1"/>
    </sheetView>
  </sheetViews>
  <sheetFormatPr defaultRowHeight="12.75" x14ac:dyDescent="0.2"/>
  <cols>
    <col min="1" max="1" width="4.140625" bestFit="1" customWidth="1"/>
    <col min="2" max="2" width="24.42578125" customWidth="1"/>
    <col min="3" max="6" width="10.140625" bestFit="1" customWidth="1"/>
    <col min="7" max="7" width="3.28515625" bestFit="1" customWidth="1"/>
    <col min="8" max="8" width="4.5703125" bestFit="1" customWidth="1"/>
    <col min="9" max="9" width="12.7109375" customWidth="1"/>
    <col min="10" max="13" width="8.140625" customWidth="1"/>
    <col min="14" max="14" width="6.7109375" style="19" customWidth="1"/>
    <col min="15" max="23" width="6.7109375" style="20" customWidth="1"/>
    <col min="24" max="16384" width="9.140625" style="2"/>
  </cols>
  <sheetData>
    <row r="1" spans="1:29" s="17" customFormat="1" ht="20.25" customHeight="1" x14ac:dyDescent="0.25">
      <c r="A1" s="68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9" s="17" customFormat="1" ht="93.75" x14ac:dyDescent="0.25">
      <c r="A2"/>
      <c r="B2" s="3" t="s">
        <v>0</v>
      </c>
      <c r="C2" s="4" t="s">
        <v>4</v>
      </c>
      <c r="D2" s="4" t="s">
        <v>5</v>
      </c>
      <c r="E2" s="4" t="s">
        <v>6</v>
      </c>
      <c r="F2" s="4" t="s">
        <v>7</v>
      </c>
      <c r="G2" s="4"/>
      <c r="H2" s="4" t="s">
        <v>1</v>
      </c>
      <c r="I2" s="4"/>
      <c r="J2" s="67" t="s">
        <v>2</v>
      </c>
      <c r="K2" s="67"/>
      <c r="L2" s="67"/>
      <c r="M2" s="67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9" s="16" customFormat="1" ht="11.25" x14ac:dyDescent="0.2">
      <c r="A3" s="9"/>
      <c r="B3" s="10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/>
      <c r="H3" s="7"/>
      <c r="I3" s="8"/>
      <c r="J3" s="66" t="s">
        <v>13</v>
      </c>
      <c r="K3" s="66"/>
      <c r="L3" s="66"/>
      <c r="M3" s="66"/>
      <c r="N3" s="71" t="s">
        <v>20</v>
      </c>
      <c r="O3" s="71"/>
      <c r="P3" s="71"/>
      <c r="Q3" s="71"/>
      <c r="R3" s="71"/>
      <c r="S3" s="71"/>
      <c r="T3" s="71"/>
      <c r="U3" s="71"/>
      <c r="V3" s="71"/>
      <c r="W3" s="71"/>
    </row>
    <row r="4" spans="1:29" s="16" customFormat="1" x14ac:dyDescent="0.2">
      <c r="A4" s="41"/>
      <c r="B4" s="42" t="s">
        <v>3</v>
      </c>
      <c r="C4" s="43">
        <v>10</v>
      </c>
      <c r="D4" s="43">
        <v>10</v>
      </c>
      <c r="E4" s="43">
        <v>15</v>
      </c>
      <c r="F4" s="43">
        <v>15</v>
      </c>
      <c r="G4" s="44"/>
      <c r="H4" s="43">
        <v>50</v>
      </c>
      <c r="I4" s="45"/>
      <c r="J4" s="46" t="str">
        <f t="shared" ref="J4:J39" si="0">IF(C4=0,"",IF(C4&lt;7,"1, 10",IF(C4&lt;9,"1? 10?",IF(C4&gt;=9,""))))</f>
        <v/>
      </c>
      <c r="K4" s="46" t="str">
        <f t="shared" ref="K4:K39" si="1">IF(D4=0,"",IF(D4&lt;7,"2, 5",IF(D4&lt;9,"2? 5?",IF(D4&gt;=9,""))))</f>
        <v/>
      </c>
      <c r="L4" s="46" t="str">
        <f t="shared" ref="L4:L39" si="2">IF(E4=0,"",IF(E4&lt;11,"3, 4, 9",IF(E4&lt;13,"3? 4? 9?",IF(E4&gt;=13,""))))</f>
        <v/>
      </c>
      <c r="M4" s="46" t="str">
        <f t="shared" ref="M4:M39" si="3">IF(F4=0,"",IF(F4&lt;11,"6, 7, 8",IF(F4&lt;13,"6? 7? 8?",IF(F4&gt;=13,""))))</f>
        <v/>
      </c>
      <c r="N4" s="28">
        <v>1</v>
      </c>
      <c r="O4" s="28">
        <v>10</v>
      </c>
      <c r="P4" s="28">
        <v>2</v>
      </c>
      <c r="Q4" s="28">
        <v>5</v>
      </c>
      <c r="R4" s="28">
        <v>3</v>
      </c>
      <c r="S4" s="28">
        <v>4</v>
      </c>
      <c r="T4" s="28">
        <v>9</v>
      </c>
      <c r="U4" s="28">
        <v>6</v>
      </c>
      <c r="V4" s="28">
        <v>7</v>
      </c>
      <c r="W4" s="28">
        <v>8</v>
      </c>
      <c r="X4" s="70" t="s">
        <v>29</v>
      </c>
      <c r="Y4" s="70"/>
      <c r="Z4" s="70"/>
      <c r="AA4" s="70"/>
      <c r="AB4" s="70"/>
      <c r="AC4" s="70"/>
    </row>
    <row r="5" spans="1:29" s="17" customFormat="1" x14ac:dyDescent="0.2">
      <c r="A5" s="1">
        <v>1</v>
      </c>
      <c r="B5" s="48">
        <f>namenlijst!B5</f>
        <v>0</v>
      </c>
      <c r="C5" s="25">
        <v>10</v>
      </c>
      <c r="D5" s="25">
        <v>10</v>
      </c>
      <c r="E5" s="25">
        <v>14</v>
      </c>
      <c r="F5" s="25">
        <v>15</v>
      </c>
      <c r="G5" s="1"/>
      <c r="H5" s="1">
        <f t="shared" ref="H5:H39" si="4">SUM(C5:F5)</f>
        <v>49</v>
      </c>
      <c r="I5" s="54" t="str">
        <f>IF(H5=0,"",IF(H5&lt;46,"onvoldoende",IF(H5&lt;48,"matig",IF(H5&lt;50,"voldoende",IF(H5&gt;49,"goed")))))</f>
        <v>voldoende</v>
      </c>
      <c r="J5" s="26" t="str">
        <f t="shared" si="0"/>
        <v/>
      </c>
      <c r="K5" s="26" t="str">
        <f t="shared" si="1"/>
        <v/>
      </c>
      <c r="L5" s="26" t="str">
        <f t="shared" si="2"/>
        <v/>
      </c>
      <c r="M5" s="26" t="str">
        <f t="shared" si="3"/>
        <v/>
      </c>
      <c r="N5" s="25"/>
      <c r="O5" s="25"/>
      <c r="P5" s="25"/>
      <c r="Q5" s="25"/>
      <c r="R5" s="27"/>
      <c r="S5" s="27"/>
      <c r="T5" s="27"/>
      <c r="U5" s="27"/>
      <c r="V5" s="27"/>
      <c r="W5" s="27"/>
      <c r="X5" s="64"/>
      <c r="Y5" s="64"/>
      <c r="Z5" s="64"/>
      <c r="AA5" s="64"/>
      <c r="AB5" s="64"/>
      <c r="AC5" s="64"/>
    </row>
    <row r="6" spans="1:29" s="17" customFormat="1" x14ac:dyDescent="0.2">
      <c r="A6" s="1">
        <v>2</v>
      </c>
      <c r="B6" s="49">
        <f>namenlijst!B6</f>
        <v>0</v>
      </c>
      <c r="C6" s="25"/>
      <c r="D6" s="25"/>
      <c r="E6" s="25"/>
      <c r="F6" s="25"/>
      <c r="G6" s="1"/>
      <c r="H6" s="1">
        <f t="shared" si="4"/>
        <v>0</v>
      </c>
      <c r="I6" s="54" t="str">
        <f t="shared" ref="I6:I39" si="5">IF(H6=0,"",IF(H6&lt;46,"onvoldoende",IF(H6&lt;48,"matig",IF(H6&lt;50,"voldoende",IF(H6&gt;49,"goed")))))</f>
        <v/>
      </c>
      <c r="J6" s="26" t="str">
        <f t="shared" si="0"/>
        <v/>
      </c>
      <c r="K6" s="26" t="str">
        <f t="shared" si="1"/>
        <v/>
      </c>
      <c r="L6" s="26" t="str">
        <f t="shared" si="2"/>
        <v/>
      </c>
      <c r="M6" s="26" t="str">
        <f t="shared" si="3"/>
        <v/>
      </c>
      <c r="N6" s="25"/>
      <c r="O6" s="25"/>
      <c r="P6" s="25"/>
      <c r="Q6" s="25"/>
      <c r="R6" s="27"/>
      <c r="S6" s="27"/>
      <c r="T6" s="27"/>
      <c r="U6" s="27"/>
      <c r="V6" s="27"/>
      <c r="W6" s="27"/>
      <c r="X6" s="64"/>
      <c r="Y6" s="64"/>
      <c r="Z6" s="64"/>
      <c r="AA6" s="64"/>
      <c r="AB6" s="64"/>
      <c r="AC6" s="64"/>
    </row>
    <row r="7" spans="1:29" s="17" customFormat="1" x14ac:dyDescent="0.2">
      <c r="A7" s="1">
        <v>3</v>
      </c>
      <c r="B7" s="49">
        <f>namenlijst!B7</f>
        <v>0</v>
      </c>
      <c r="C7" s="25"/>
      <c r="D7" s="25"/>
      <c r="E7" s="25"/>
      <c r="F7" s="25"/>
      <c r="G7" s="1"/>
      <c r="H7" s="1">
        <f t="shared" si="4"/>
        <v>0</v>
      </c>
      <c r="I7" s="54" t="str">
        <f t="shared" si="5"/>
        <v/>
      </c>
      <c r="J7" s="26" t="str">
        <f t="shared" si="0"/>
        <v/>
      </c>
      <c r="K7" s="26" t="str">
        <f t="shared" si="1"/>
        <v/>
      </c>
      <c r="L7" s="26" t="str">
        <f t="shared" si="2"/>
        <v/>
      </c>
      <c r="M7" s="26" t="str">
        <f t="shared" si="3"/>
        <v/>
      </c>
      <c r="N7" s="25"/>
      <c r="O7" s="25"/>
      <c r="P7" s="25"/>
      <c r="Q7" s="25"/>
      <c r="R7" s="27"/>
      <c r="S7" s="27"/>
      <c r="T7" s="27"/>
      <c r="U7" s="27"/>
      <c r="V7" s="27"/>
      <c r="W7" s="27"/>
      <c r="X7" s="64"/>
      <c r="Y7" s="64"/>
      <c r="Z7" s="64"/>
      <c r="AA7" s="64"/>
      <c r="AB7" s="64"/>
      <c r="AC7" s="64"/>
    </row>
    <row r="8" spans="1:29" x14ac:dyDescent="0.2">
      <c r="A8" s="1">
        <v>4</v>
      </c>
      <c r="B8" s="49">
        <f>namenlijst!B8</f>
        <v>0</v>
      </c>
      <c r="C8" s="25"/>
      <c r="D8" s="25"/>
      <c r="E8" s="25"/>
      <c r="F8" s="25"/>
      <c r="G8" s="1"/>
      <c r="H8" s="1">
        <f t="shared" si="4"/>
        <v>0</v>
      </c>
      <c r="I8" s="54" t="str">
        <f t="shared" si="5"/>
        <v/>
      </c>
      <c r="J8" s="26" t="str">
        <f t="shared" si="0"/>
        <v/>
      </c>
      <c r="K8" s="26" t="str">
        <f t="shared" si="1"/>
        <v/>
      </c>
      <c r="L8" s="26" t="str">
        <f t="shared" si="2"/>
        <v/>
      </c>
      <c r="M8" s="26" t="str">
        <f t="shared" si="3"/>
        <v/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64"/>
      <c r="Y8" s="64"/>
      <c r="Z8" s="64"/>
      <c r="AA8" s="64"/>
      <c r="AB8" s="64"/>
      <c r="AC8" s="64"/>
    </row>
    <row r="9" spans="1:29" x14ac:dyDescent="0.2">
      <c r="A9" s="1">
        <v>5</v>
      </c>
      <c r="B9" s="49">
        <f>namenlijst!B9</f>
        <v>0</v>
      </c>
      <c r="C9" s="25"/>
      <c r="D9" s="25"/>
      <c r="E9" s="25"/>
      <c r="F9" s="25"/>
      <c r="G9" s="1"/>
      <c r="H9" s="1">
        <f t="shared" si="4"/>
        <v>0</v>
      </c>
      <c r="I9" s="54" t="str">
        <f t="shared" si="5"/>
        <v/>
      </c>
      <c r="J9" s="26" t="str">
        <f t="shared" si="0"/>
        <v/>
      </c>
      <c r="K9" s="26" t="str">
        <f t="shared" si="1"/>
        <v/>
      </c>
      <c r="L9" s="26" t="str">
        <f t="shared" si="2"/>
        <v/>
      </c>
      <c r="M9" s="26" t="str">
        <f t="shared" si="3"/>
        <v/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64"/>
      <c r="Y9" s="64"/>
      <c r="Z9" s="64"/>
      <c r="AA9" s="64"/>
      <c r="AB9" s="64"/>
      <c r="AC9" s="64"/>
    </row>
    <row r="10" spans="1:29" x14ac:dyDescent="0.2">
      <c r="A10" s="1">
        <v>6</v>
      </c>
      <c r="B10" s="49">
        <f>namenlijst!B10</f>
        <v>0</v>
      </c>
      <c r="C10" s="25"/>
      <c r="D10" s="25"/>
      <c r="E10" s="25"/>
      <c r="F10" s="25"/>
      <c r="G10" s="1"/>
      <c r="H10" s="1">
        <f t="shared" si="4"/>
        <v>0</v>
      </c>
      <c r="I10" s="54" t="str">
        <f t="shared" si="5"/>
        <v/>
      </c>
      <c r="J10" s="26" t="str">
        <f t="shared" si="0"/>
        <v/>
      </c>
      <c r="K10" s="26" t="str">
        <f t="shared" si="1"/>
        <v/>
      </c>
      <c r="L10" s="26" t="str">
        <f t="shared" si="2"/>
        <v/>
      </c>
      <c r="M10" s="26" t="str">
        <f t="shared" si="3"/>
        <v/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64"/>
      <c r="Y10" s="64"/>
      <c r="Z10" s="64"/>
      <c r="AA10" s="64"/>
      <c r="AB10" s="64"/>
      <c r="AC10" s="64"/>
    </row>
    <row r="11" spans="1:29" x14ac:dyDescent="0.2">
      <c r="A11" s="1">
        <v>7</v>
      </c>
      <c r="B11" s="49">
        <f>namenlijst!B11</f>
        <v>0</v>
      </c>
      <c r="C11" s="25"/>
      <c r="D11" s="25"/>
      <c r="E11" s="25"/>
      <c r="F11" s="25"/>
      <c r="G11" s="1"/>
      <c r="H11" s="1">
        <f t="shared" si="4"/>
        <v>0</v>
      </c>
      <c r="I11" s="54" t="str">
        <f t="shared" si="5"/>
        <v/>
      </c>
      <c r="J11" s="26" t="str">
        <f t="shared" si="0"/>
        <v/>
      </c>
      <c r="K11" s="26" t="str">
        <f t="shared" si="1"/>
        <v/>
      </c>
      <c r="L11" s="26" t="str">
        <f t="shared" si="2"/>
        <v/>
      </c>
      <c r="M11" s="26" t="str">
        <f t="shared" si="3"/>
        <v/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64"/>
      <c r="Y11" s="64"/>
      <c r="Z11" s="64"/>
      <c r="AA11" s="64"/>
      <c r="AB11" s="64"/>
      <c r="AC11" s="64"/>
    </row>
    <row r="12" spans="1:29" x14ac:dyDescent="0.2">
      <c r="A12" s="1">
        <v>8</v>
      </c>
      <c r="B12" s="49">
        <f>namenlijst!B12</f>
        <v>0</v>
      </c>
      <c r="C12" s="25"/>
      <c r="D12" s="25"/>
      <c r="E12" s="25"/>
      <c r="F12" s="25"/>
      <c r="G12" s="1"/>
      <c r="H12" s="1">
        <f t="shared" si="4"/>
        <v>0</v>
      </c>
      <c r="I12" s="54" t="str">
        <f t="shared" si="5"/>
        <v/>
      </c>
      <c r="J12" s="26" t="str">
        <f t="shared" si="0"/>
        <v/>
      </c>
      <c r="K12" s="26" t="str">
        <f t="shared" si="1"/>
        <v/>
      </c>
      <c r="L12" s="26" t="str">
        <f t="shared" si="2"/>
        <v/>
      </c>
      <c r="M12" s="26" t="str">
        <f t="shared" si="3"/>
        <v/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64"/>
      <c r="Y12" s="64"/>
      <c r="Z12" s="64"/>
      <c r="AA12" s="64"/>
      <c r="AB12" s="64"/>
      <c r="AC12" s="64"/>
    </row>
    <row r="13" spans="1:29" x14ac:dyDescent="0.2">
      <c r="A13" s="1">
        <v>9</v>
      </c>
      <c r="B13" s="49">
        <f>namenlijst!B13</f>
        <v>0</v>
      </c>
      <c r="C13" s="25"/>
      <c r="D13" s="25"/>
      <c r="E13" s="25"/>
      <c r="F13" s="25"/>
      <c r="G13" s="1"/>
      <c r="H13" s="1">
        <f t="shared" si="4"/>
        <v>0</v>
      </c>
      <c r="I13" s="54" t="str">
        <f t="shared" si="5"/>
        <v/>
      </c>
      <c r="J13" s="26" t="str">
        <f t="shared" si="0"/>
        <v/>
      </c>
      <c r="K13" s="26" t="str">
        <f t="shared" si="1"/>
        <v/>
      </c>
      <c r="L13" s="26" t="str">
        <f t="shared" si="2"/>
        <v/>
      </c>
      <c r="M13" s="26" t="str">
        <f t="shared" si="3"/>
        <v/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64"/>
      <c r="Y13" s="64"/>
      <c r="Z13" s="64"/>
      <c r="AA13" s="64"/>
      <c r="AB13" s="64"/>
      <c r="AC13" s="64"/>
    </row>
    <row r="14" spans="1:29" x14ac:dyDescent="0.2">
      <c r="A14" s="1">
        <v>10</v>
      </c>
      <c r="B14" s="49">
        <f>namenlijst!B14</f>
        <v>0</v>
      </c>
      <c r="C14" s="25"/>
      <c r="D14" s="25"/>
      <c r="E14" s="25"/>
      <c r="F14" s="25"/>
      <c r="G14" s="1"/>
      <c r="H14" s="1">
        <f t="shared" si="4"/>
        <v>0</v>
      </c>
      <c r="I14" s="54" t="str">
        <f t="shared" si="5"/>
        <v/>
      </c>
      <c r="J14" s="26" t="str">
        <f t="shared" si="0"/>
        <v/>
      </c>
      <c r="K14" s="26" t="str">
        <f t="shared" si="1"/>
        <v/>
      </c>
      <c r="L14" s="26" t="str">
        <f t="shared" si="2"/>
        <v/>
      </c>
      <c r="M14" s="26" t="str">
        <f t="shared" si="3"/>
        <v/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64"/>
      <c r="Y14" s="64"/>
      <c r="Z14" s="64"/>
      <c r="AA14" s="64"/>
      <c r="AB14" s="64"/>
      <c r="AC14" s="64"/>
    </row>
    <row r="15" spans="1:29" x14ac:dyDescent="0.2">
      <c r="A15" s="1">
        <v>11</v>
      </c>
      <c r="B15" s="49">
        <f>namenlijst!B15</f>
        <v>0</v>
      </c>
      <c r="C15" s="25"/>
      <c r="D15" s="25"/>
      <c r="E15" s="25"/>
      <c r="F15" s="25"/>
      <c r="G15" s="1"/>
      <c r="H15" s="1">
        <f t="shared" si="4"/>
        <v>0</v>
      </c>
      <c r="I15" s="54" t="str">
        <f t="shared" si="5"/>
        <v/>
      </c>
      <c r="J15" s="26" t="str">
        <f t="shared" si="0"/>
        <v/>
      </c>
      <c r="K15" s="26" t="str">
        <f t="shared" si="1"/>
        <v/>
      </c>
      <c r="L15" s="26" t="str">
        <f t="shared" si="2"/>
        <v/>
      </c>
      <c r="M15" s="26" t="str">
        <f t="shared" si="3"/>
        <v/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64"/>
      <c r="Y15" s="64"/>
      <c r="Z15" s="64"/>
      <c r="AA15" s="64"/>
      <c r="AB15" s="64"/>
      <c r="AC15" s="64"/>
    </row>
    <row r="16" spans="1:29" x14ac:dyDescent="0.2">
      <c r="A16" s="1">
        <v>12</v>
      </c>
      <c r="B16" s="49">
        <f>namenlijst!B16</f>
        <v>0</v>
      </c>
      <c r="C16" s="25"/>
      <c r="D16" s="25"/>
      <c r="E16" s="25"/>
      <c r="F16" s="25"/>
      <c r="G16" s="1"/>
      <c r="H16" s="1">
        <f t="shared" si="4"/>
        <v>0</v>
      </c>
      <c r="I16" s="54" t="str">
        <f t="shared" si="5"/>
        <v/>
      </c>
      <c r="J16" s="26" t="str">
        <f t="shared" si="0"/>
        <v/>
      </c>
      <c r="K16" s="26" t="str">
        <f t="shared" si="1"/>
        <v/>
      </c>
      <c r="L16" s="26" t="str">
        <f t="shared" si="2"/>
        <v/>
      </c>
      <c r="M16" s="26" t="str">
        <f t="shared" si="3"/>
        <v/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64"/>
      <c r="Y16" s="64"/>
      <c r="Z16" s="64"/>
      <c r="AA16" s="64"/>
      <c r="AB16" s="64"/>
      <c r="AC16" s="64"/>
    </row>
    <row r="17" spans="1:29" x14ac:dyDescent="0.2">
      <c r="A17" s="1">
        <v>13</v>
      </c>
      <c r="B17" s="49">
        <f>namenlijst!B17</f>
        <v>0</v>
      </c>
      <c r="C17" s="25"/>
      <c r="D17" s="25"/>
      <c r="E17" s="25"/>
      <c r="F17" s="25"/>
      <c r="G17" s="1"/>
      <c r="H17" s="1">
        <f t="shared" si="4"/>
        <v>0</v>
      </c>
      <c r="I17" s="54" t="str">
        <f t="shared" si="5"/>
        <v/>
      </c>
      <c r="J17" s="26" t="str">
        <f t="shared" si="0"/>
        <v/>
      </c>
      <c r="K17" s="26" t="str">
        <f t="shared" si="1"/>
        <v/>
      </c>
      <c r="L17" s="26" t="str">
        <f t="shared" si="2"/>
        <v/>
      </c>
      <c r="M17" s="26" t="str">
        <f t="shared" si="3"/>
        <v/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64"/>
      <c r="Y17" s="64"/>
      <c r="Z17" s="64"/>
      <c r="AA17" s="64"/>
      <c r="AB17" s="64"/>
      <c r="AC17" s="64"/>
    </row>
    <row r="18" spans="1:29" x14ac:dyDescent="0.2">
      <c r="A18" s="1">
        <v>14</v>
      </c>
      <c r="B18" s="49">
        <f>namenlijst!B18</f>
        <v>0</v>
      </c>
      <c r="C18" s="25"/>
      <c r="D18" s="25"/>
      <c r="E18" s="25"/>
      <c r="F18" s="25"/>
      <c r="G18" s="1"/>
      <c r="H18" s="1">
        <f t="shared" si="4"/>
        <v>0</v>
      </c>
      <c r="I18" s="54" t="str">
        <f t="shared" si="5"/>
        <v/>
      </c>
      <c r="J18" s="26" t="str">
        <f t="shared" si="0"/>
        <v/>
      </c>
      <c r="K18" s="26" t="str">
        <f t="shared" si="1"/>
        <v/>
      </c>
      <c r="L18" s="26" t="str">
        <f t="shared" si="2"/>
        <v/>
      </c>
      <c r="M18" s="26" t="str">
        <f t="shared" si="3"/>
        <v/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64"/>
      <c r="Y18" s="64"/>
      <c r="Z18" s="64"/>
      <c r="AA18" s="64"/>
      <c r="AB18" s="64"/>
      <c r="AC18" s="64"/>
    </row>
    <row r="19" spans="1:29" x14ac:dyDescent="0.2">
      <c r="A19" s="1">
        <v>15</v>
      </c>
      <c r="B19" s="49">
        <f>namenlijst!B19</f>
        <v>0</v>
      </c>
      <c r="C19" s="25"/>
      <c r="D19" s="25"/>
      <c r="E19" s="25"/>
      <c r="F19" s="25"/>
      <c r="G19" s="1"/>
      <c r="H19" s="1">
        <f t="shared" si="4"/>
        <v>0</v>
      </c>
      <c r="I19" s="54" t="str">
        <f t="shared" si="5"/>
        <v/>
      </c>
      <c r="J19" s="26" t="str">
        <f t="shared" si="0"/>
        <v/>
      </c>
      <c r="K19" s="26" t="str">
        <f t="shared" si="1"/>
        <v/>
      </c>
      <c r="L19" s="26" t="str">
        <f t="shared" si="2"/>
        <v/>
      </c>
      <c r="M19" s="26" t="str">
        <f t="shared" si="3"/>
        <v/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64"/>
      <c r="Y19" s="64"/>
      <c r="Z19" s="64"/>
      <c r="AA19" s="64"/>
      <c r="AB19" s="64"/>
      <c r="AC19" s="64"/>
    </row>
    <row r="20" spans="1:29" x14ac:dyDescent="0.2">
      <c r="A20" s="1">
        <v>16</v>
      </c>
      <c r="B20" s="49">
        <f>namenlijst!B20</f>
        <v>0</v>
      </c>
      <c r="C20" s="25"/>
      <c r="D20" s="25"/>
      <c r="E20" s="25"/>
      <c r="F20" s="25"/>
      <c r="G20" s="1"/>
      <c r="H20" s="1">
        <f t="shared" si="4"/>
        <v>0</v>
      </c>
      <c r="I20" s="54" t="str">
        <f t="shared" si="5"/>
        <v/>
      </c>
      <c r="J20" s="26" t="str">
        <f t="shared" si="0"/>
        <v/>
      </c>
      <c r="K20" s="26" t="str">
        <f t="shared" si="1"/>
        <v/>
      </c>
      <c r="L20" s="26" t="str">
        <f t="shared" si="2"/>
        <v/>
      </c>
      <c r="M20" s="26" t="str">
        <f t="shared" si="3"/>
        <v/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64"/>
      <c r="Y20" s="64"/>
      <c r="Z20" s="64"/>
      <c r="AA20" s="64"/>
      <c r="AB20" s="64"/>
      <c r="AC20" s="64"/>
    </row>
    <row r="21" spans="1:29" x14ac:dyDescent="0.2">
      <c r="A21" s="1">
        <v>17</v>
      </c>
      <c r="B21" s="49">
        <f>namenlijst!B21</f>
        <v>0</v>
      </c>
      <c r="C21" s="25"/>
      <c r="D21" s="25"/>
      <c r="E21" s="25"/>
      <c r="F21" s="25"/>
      <c r="G21" s="1"/>
      <c r="H21" s="1">
        <f t="shared" si="4"/>
        <v>0</v>
      </c>
      <c r="I21" s="54" t="str">
        <f t="shared" si="5"/>
        <v/>
      </c>
      <c r="J21" s="26" t="str">
        <f t="shared" si="0"/>
        <v/>
      </c>
      <c r="K21" s="26" t="str">
        <f t="shared" si="1"/>
        <v/>
      </c>
      <c r="L21" s="26" t="str">
        <f t="shared" si="2"/>
        <v/>
      </c>
      <c r="M21" s="26" t="str">
        <f t="shared" si="3"/>
        <v/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64"/>
      <c r="Y21" s="64"/>
      <c r="Z21" s="64"/>
      <c r="AA21" s="64"/>
      <c r="AB21" s="64"/>
      <c r="AC21" s="64"/>
    </row>
    <row r="22" spans="1:29" x14ac:dyDescent="0.2">
      <c r="A22" s="1">
        <v>18</v>
      </c>
      <c r="B22" s="49">
        <f>namenlijst!B22</f>
        <v>0</v>
      </c>
      <c r="C22" s="25"/>
      <c r="D22" s="25"/>
      <c r="E22" s="25"/>
      <c r="F22" s="25"/>
      <c r="G22" s="1"/>
      <c r="H22" s="1">
        <f t="shared" si="4"/>
        <v>0</v>
      </c>
      <c r="I22" s="54" t="str">
        <f t="shared" si="5"/>
        <v/>
      </c>
      <c r="J22" s="26" t="str">
        <f t="shared" si="0"/>
        <v/>
      </c>
      <c r="K22" s="26" t="str">
        <f t="shared" si="1"/>
        <v/>
      </c>
      <c r="L22" s="26" t="str">
        <f t="shared" si="2"/>
        <v/>
      </c>
      <c r="M22" s="26" t="str">
        <f t="shared" si="3"/>
        <v/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64"/>
      <c r="Y22" s="64"/>
      <c r="Z22" s="64"/>
      <c r="AA22" s="64"/>
      <c r="AB22" s="64"/>
      <c r="AC22" s="64"/>
    </row>
    <row r="23" spans="1:29" x14ac:dyDescent="0.2">
      <c r="A23" s="1">
        <v>19</v>
      </c>
      <c r="B23" s="49">
        <f>namenlijst!B23</f>
        <v>0</v>
      </c>
      <c r="C23" s="25"/>
      <c r="D23" s="25"/>
      <c r="E23" s="25"/>
      <c r="F23" s="25"/>
      <c r="G23" s="1"/>
      <c r="H23" s="1">
        <f t="shared" si="4"/>
        <v>0</v>
      </c>
      <c r="I23" s="54" t="str">
        <f t="shared" si="5"/>
        <v/>
      </c>
      <c r="J23" s="26" t="str">
        <f t="shared" si="0"/>
        <v/>
      </c>
      <c r="K23" s="26" t="str">
        <f t="shared" si="1"/>
        <v/>
      </c>
      <c r="L23" s="26" t="str">
        <f t="shared" si="2"/>
        <v/>
      </c>
      <c r="M23" s="26" t="str">
        <f t="shared" si="3"/>
        <v/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64"/>
      <c r="Y23" s="64"/>
      <c r="Z23" s="64"/>
      <c r="AA23" s="64"/>
      <c r="AB23" s="64"/>
      <c r="AC23" s="64"/>
    </row>
    <row r="24" spans="1:29" x14ac:dyDescent="0.2">
      <c r="A24" s="1">
        <v>20</v>
      </c>
      <c r="B24" s="49">
        <f>namenlijst!B24</f>
        <v>0</v>
      </c>
      <c r="C24" s="25"/>
      <c r="D24" s="25"/>
      <c r="E24" s="25"/>
      <c r="F24" s="25"/>
      <c r="G24" s="1"/>
      <c r="H24" s="1">
        <f t="shared" si="4"/>
        <v>0</v>
      </c>
      <c r="I24" s="54" t="str">
        <f t="shared" si="5"/>
        <v/>
      </c>
      <c r="J24" s="26" t="str">
        <f t="shared" si="0"/>
        <v/>
      </c>
      <c r="K24" s="26" t="str">
        <f t="shared" si="1"/>
        <v/>
      </c>
      <c r="L24" s="26" t="str">
        <f t="shared" si="2"/>
        <v/>
      </c>
      <c r="M24" s="26" t="str">
        <f t="shared" si="3"/>
        <v/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64"/>
      <c r="Y24" s="64"/>
      <c r="Z24" s="64"/>
      <c r="AA24" s="64"/>
      <c r="AB24" s="64"/>
      <c r="AC24" s="64"/>
    </row>
    <row r="25" spans="1:29" x14ac:dyDescent="0.2">
      <c r="A25" s="1">
        <v>21</v>
      </c>
      <c r="B25" s="49">
        <f>namenlijst!B25</f>
        <v>0</v>
      </c>
      <c r="C25" s="25"/>
      <c r="D25" s="25"/>
      <c r="E25" s="25"/>
      <c r="F25" s="25"/>
      <c r="G25" s="1"/>
      <c r="H25" s="1">
        <f t="shared" si="4"/>
        <v>0</v>
      </c>
      <c r="I25" s="54" t="str">
        <f t="shared" si="5"/>
        <v/>
      </c>
      <c r="J25" s="26" t="str">
        <f t="shared" si="0"/>
        <v/>
      </c>
      <c r="K25" s="26" t="str">
        <f t="shared" si="1"/>
        <v/>
      </c>
      <c r="L25" s="26" t="str">
        <f t="shared" si="2"/>
        <v/>
      </c>
      <c r="M25" s="26" t="str">
        <f t="shared" si="3"/>
        <v/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64"/>
      <c r="Y25" s="64"/>
      <c r="Z25" s="64"/>
      <c r="AA25" s="64"/>
      <c r="AB25" s="64"/>
      <c r="AC25" s="64"/>
    </row>
    <row r="26" spans="1:29" x14ac:dyDescent="0.2">
      <c r="A26" s="1">
        <v>22</v>
      </c>
      <c r="B26" s="49">
        <f>namenlijst!B26</f>
        <v>0</v>
      </c>
      <c r="C26" s="25"/>
      <c r="D26" s="25"/>
      <c r="E26" s="25"/>
      <c r="F26" s="25"/>
      <c r="G26" s="1"/>
      <c r="H26" s="1">
        <f t="shared" si="4"/>
        <v>0</v>
      </c>
      <c r="I26" s="54" t="str">
        <f t="shared" si="5"/>
        <v/>
      </c>
      <c r="J26" s="26" t="str">
        <f t="shared" si="0"/>
        <v/>
      </c>
      <c r="K26" s="26" t="str">
        <f t="shared" si="1"/>
        <v/>
      </c>
      <c r="L26" s="26" t="str">
        <f t="shared" si="2"/>
        <v/>
      </c>
      <c r="M26" s="26" t="str">
        <f t="shared" si="3"/>
        <v/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64"/>
      <c r="Y26" s="64"/>
      <c r="Z26" s="64"/>
      <c r="AA26" s="64"/>
      <c r="AB26" s="64"/>
      <c r="AC26" s="64"/>
    </row>
    <row r="27" spans="1:29" x14ac:dyDescent="0.2">
      <c r="A27" s="1">
        <v>23</v>
      </c>
      <c r="B27" s="49">
        <f>namenlijst!B27</f>
        <v>0</v>
      </c>
      <c r="C27" s="25"/>
      <c r="D27" s="25"/>
      <c r="E27" s="25"/>
      <c r="F27" s="25"/>
      <c r="G27" s="1"/>
      <c r="H27" s="1">
        <f t="shared" si="4"/>
        <v>0</v>
      </c>
      <c r="I27" s="54" t="str">
        <f t="shared" si="5"/>
        <v/>
      </c>
      <c r="J27" s="26" t="str">
        <f t="shared" si="0"/>
        <v/>
      </c>
      <c r="K27" s="26" t="str">
        <f t="shared" si="1"/>
        <v/>
      </c>
      <c r="L27" s="26" t="str">
        <f t="shared" si="2"/>
        <v/>
      </c>
      <c r="M27" s="26" t="str">
        <f t="shared" si="3"/>
        <v/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64"/>
      <c r="Y27" s="64"/>
      <c r="Z27" s="64"/>
      <c r="AA27" s="64"/>
      <c r="AB27" s="64"/>
      <c r="AC27" s="64"/>
    </row>
    <row r="28" spans="1:29" x14ac:dyDescent="0.2">
      <c r="A28" s="1">
        <v>24</v>
      </c>
      <c r="B28" s="49">
        <f>namenlijst!B28</f>
        <v>0</v>
      </c>
      <c r="C28" s="25"/>
      <c r="D28" s="25"/>
      <c r="E28" s="25"/>
      <c r="F28" s="25"/>
      <c r="G28" s="1"/>
      <c r="H28" s="1">
        <f t="shared" si="4"/>
        <v>0</v>
      </c>
      <c r="I28" s="54" t="str">
        <f t="shared" si="5"/>
        <v/>
      </c>
      <c r="J28" s="26" t="str">
        <f t="shared" si="0"/>
        <v/>
      </c>
      <c r="K28" s="26" t="str">
        <f t="shared" si="1"/>
        <v/>
      </c>
      <c r="L28" s="26" t="str">
        <f t="shared" si="2"/>
        <v/>
      </c>
      <c r="M28" s="26" t="str">
        <f t="shared" si="3"/>
        <v/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64"/>
      <c r="Y28" s="64"/>
      <c r="Z28" s="64"/>
      <c r="AA28" s="64"/>
      <c r="AB28" s="64"/>
      <c r="AC28" s="64"/>
    </row>
    <row r="29" spans="1:29" x14ac:dyDescent="0.2">
      <c r="A29" s="1">
        <v>25</v>
      </c>
      <c r="B29" s="49">
        <f>namenlijst!B29</f>
        <v>0</v>
      </c>
      <c r="C29" s="25"/>
      <c r="D29" s="25"/>
      <c r="E29" s="25"/>
      <c r="F29" s="25"/>
      <c r="G29" s="1"/>
      <c r="H29" s="1">
        <f t="shared" si="4"/>
        <v>0</v>
      </c>
      <c r="I29" s="54" t="str">
        <f t="shared" si="5"/>
        <v/>
      </c>
      <c r="J29" s="26" t="str">
        <f t="shared" si="0"/>
        <v/>
      </c>
      <c r="K29" s="26" t="str">
        <f t="shared" si="1"/>
        <v/>
      </c>
      <c r="L29" s="26" t="str">
        <f t="shared" si="2"/>
        <v/>
      </c>
      <c r="M29" s="26" t="str">
        <f t="shared" si="3"/>
        <v/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64"/>
      <c r="Y29" s="64"/>
      <c r="Z29" s="64"/>
      <c r="AA29" s="64"/>
      <c r="AB29" s="64"/>
      <c r="AC29" s="64"/>
    </row>
    <row r="30" spans="1:29" x14ac:dyDescent="0.2">
      <c r="A30" s="1">
        <v>26</v>
      </c>
      <c r="B30" s="49">
        <f>namenlijst!B30</f>
        <v>0</v>
      </c>
      <c r="C30" s="25"/>
      <c r="D30" s="25"/>
      <c r="E30" s="25"/>
      <c r="F30" s="25"/>
      <c r="G30" s="1"/>
      <c r="H30" s="1">
        <f t="shared" si="4"/>
        <v>0</v>
      </c>
      <c r="I30" s="54" t="str">
        <f t="shared" si="5"/>
        <v/>
      </c>
      <c r="J30" s="26" t="str">
        <f t="shared" si="0"/>
        <v/>
      </c>
      <c r="K30" s="26" t="str">
        <f t="shared" si="1"/>
        <v/>
      </c>
      <c r="L30" s="26" t="str">
        <f t="shared" si="2"/>
        <v/>
      </c>
      <c r="M30" s="26" t="str">
        <f t="shared" si="3"/>
        <v/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64"/>
      <c r="Y30" s="64"/>
      <c r="Z30" s="64"/>
      <c r="AA30" s="64"/>
      <c r="AB30" s="64"/>
      <c r="AC30" s="64"/>
    </row>
    <row r="31" spans="1:29" x14ac:dyDescent="0.2">
      <c r="A31" s="1">
        <v>27</v>
      </c>
      <c r="B31" s="49">
        <f>namenlijst!B31</f>
        <v>0</v>
      </c>
      <c r="C31" s="25"/>
      <c r="D31" s="25"/>
      <c r="E31" s="25"/>
      <c r="F31" s="25"/>
      <c r="G31" s="1"/>
      <c r="H31" s="1">
        <f t="shared" si="4"/>
        <v>0</v>
      </c>
      <c r="I31" s="54" t="str">
        <f t="shared" si="5"/>
        <v/>
      </c>
      <c r="J31" s="26" t="str">
        <f t="shared" si="0"/>
        <v/>
      </c>
      <c r="K31" s="26" t="str">
        <f t="shared" si="1"/>
        <v/>
      </c>
      <c r="L31" s="26" t="str">
        <f t="shared" si="2"/>
        <v/>
      </c>
      <c r="M31" s="26" t="str">
        <f t="shared" si="3"/>
        <v/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64"/>
      <c r="Y31" s="64"/>
      <c r="Z31" s="64"/>
      <c r="AA31" s="64"/>
      <c r="AB31" s="64"/>
      <c r="AC31" s="64"/>
    </row>
    <row r="32" spans="1:29" x14ac:dyDescent="0.2">
      <c r="A32" s="1">
        <v>28</v>
      </c>
      <c r="B32" s="49">
        <f>namenlijst!B32</f>
        <v>0</v>
      </c>
      <c r="C32" s="25"/>
      <c r="D32" s="25"/>
      <c r="E32" s="25"/>
      <c r="F32" s="25"/>
      <c r="G32" s="1"/>
      <c r="H32" s="1">
        <f t="shared" si="4"/>
        <v>0</v>
      </c>
      <c r="I32" s="54" t="str">
        <f t="shared" si="5"/>
        <v/>
      </c>
      <c r="J32" s="26" t="str">
        <f t="shared" si="0"/>
        <v/>
      </c>
      <c r="K32" s="26" t="str">
        <f t="shared" si="1"/>
        <v/>
      </c>
      <c r="L32" s="26" t="str">
        <f t="shared" si="2"/>
        <v/>
      </c>
      <c r="M32" s="26" t="str">
        <f t="shared" si="3"/>
        <v/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64"/>
      <c r="Y32" s="64"/>
      <c r="Z32" s="64"/>
      <c r="AA32" s="64"/>
      <c r="AB32" s="64"/>
      <c r="AC32" s="64"/>
    </row>
    <row r="33" spans="1:29" x14ac:dyDescent="0.2">
      <c r="A33" s="1">
        <v>29</v>
      </c>
      <c r="B33" s="49">
        <f>namenlijst!B33</f>
        <v>0</v>
      </c>
      <c r="C33" s="25"/>
      <c r="D33" s="25"/>
      <c r="E33" s="25"/>
      <c r="F33" s="25"/>
      <c r="G33" s="1"/>
      <c r="H33" s="1">
        <f t="shared" si="4"/>
        <v>0</v>
      </c>
      <c r="I33" s="54" t="str">
        <f t="shared" si="5"/>
        <v/>
      </c>
      <c r="J33" s="26" t="str">
        <f t="shared" si="0"/>
        <v/>
      </c>
      <c r="K33" s="26" t="str">
        <f t="shared" si="1"/>
        <v/>
      </c>
      <c r="L33" s="26" t="str">
        <f t="shared" si="2"/>
        <v/>
      </c>
      <c r="M33" s="26" t="str">
        <f t="shared" si="3"/>
        <v/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64"/>
      <c r="Y33" s="64"/>
      <c r="Z33" s="64"/>
      <c r="AA33" s="64"/>
      <c r="AB33" s="64"/>
      <c r="AC33" s="64"/>
    </row>
    <row r="34" spans="1:29" x14ac:dyDescent="0.2">
      <c r="A34" s="1">
        <v>30</v>
      </c>
      <c r="B34" s="49">
        <f>namenlijst!B34</f>
        <v>0</v>
      </c>
      <c r="C34" s="25"/>
      <c r="D34" s="25"/>
      <c r="E34" s="25"/>
      <c r="F34" s="25"/>
      <c r="G34" s="1"/>
      <c r="H34" s="1">
        <f t="shared" si="4"/>
        <v>0</v>
      </c>
      <c r="I34" s="54" t="str">
        <f t="shared" si="5"/>
        <v/>
      </c>
      <c r="J34" s="26" t="str">
        <f t="shared" si="0"/>
        <v/>
      </c>
      <c r="K34" s="26" t="str">
        <f t="shared" si="1"/>
        <v/>
      </c>
      <c r="L34" s="26" t="str">
        <f t="shared" si="2"/>
        <v/>
      </c>
      <c r="M34" s="26" t="str">
        <f t="shared" si="3"/>
        <v/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64"/>
      <c r="Y34" s="64"/>
      <c r="Z34" s="64"/>
      <c r="AA34" s="64"/>
      <c r="AB34" s="64"/>
      <c r="AC34" s="64"/>
    </row>
    <row r="35" spans="1:29" x14ac:dyDescent="0.2">
      <c r="A35" s="1">
        <v>31</v>
      </c>
      <c r="B35" s="49">
        <f>namenlijst!B35</f>
        <v>0</v>
      </c>
      <c r="C35" s="25"/>
      <c r="D35" s="25"/>
      <c r="E35" s="25"/>
      <c r="F35" s="25"/>
      <c r="G35" s="1"/>
      <c r="H35" s="1">
        <f t="shared" si="4"/>
        <v>0</v>
      </c>
      <c r="I35" s="54" t="str">
        <f t="shared" si="5"/>
        <v/>
      </c>
      <c r="J35" s="26" t="str">
        <f t="shared" si="0"/>
        <v/>
      </c>
      <c r="K35" s="26" t="str">
        <f t="shared" si="1"/>
        <v/>
      </c>
      <c r="L35" s="26" t="str">
        <f t="shared" si="2"/>
        <v/>
      </c>
      <c r="M35" s="26" t="str">
        <f t="shared" si="3"/>
        <v/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64"/>
      <c r="Y35" s="64"/>
      <c r="Z35" s="64"/>
      <c r="AA35" s="64"/>
      <c r="AB35" s="64"/>
      <c r="AC35" s="64"/>
    </row>
    <row r="36" spans="1:29" x14ac:dyDescent="0.2">
      <c r="A36" s="1">
        <v>32</v>
      </c>
      <c r="B36" s="48">
        <f>namenlijst!B36</f>
        <v>0</v>
      </c>
      <c r="C36" s="25"/>
      <c r="D36" s="25"/>
      <c r="E36" s="25"/>
      <c r="F36" s="25"/>
      <c r="G36" s="1"/>
      <c r="H36" s="1">
        <f t="shared" si="4"/>
        <v>0</v>
      </c>
      <c r="I36" s="54" t="str">
        <f t="shared" si="5"/>
        <v/>
      </c>
      <c r="J36" s="26" t="str">
        <f t="shared" si="0"/>
        <v/>
      </c>
      <c r="K36" s="26" t="str">
        <f t="shared" si="1"/>
        <v/>
      </c>
      <c r="L36" s="26" t="str">
        <f t="shared" si="2"/>
        <v/>
      </c>
      <c r="M36" s="26" t="str">
        <f t="shared" si="3"/>
        <v/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64"/>
      <c r="Y36" s="64"/>
      <c r="Z36" s="64"/>
      <c r="AA36" s="64"/>
      <c r="AB36" s="64"/>
      <c r="AC36" s="64"/>
    </row>
    <row r="37" spans="1:29" x14ac:dyDescent="0.2">
      <c r="A37" s="1">
        <v>33</v>
      </c>
      <c r="B37" s="48">
        <f>namenlijst!B37</f>
        <v>0</v>
      </c>
      <c r="C37" s="25"/>
      <c r="D37" s="25"/>
      <c r="E37" s="25"/>
      <c r="F37" s="25"/>
      <c r="G37" s="1"/>
      <c r="H37" s="1">
        <f t="shared" si="4"/>
        <v>0</v>
      </c>
      <c r="I37" s="54" t="str">
        <f t="shared" si="5"/>
        <v/>
      </c>
      <c r="J37" s="26" t="str">
        <f t="shared" si="0"/>
        <v/>
      </c>
      <c r="K37" s="26" t="str">
        <f t="shared" si="1"/>
        <v/>
      </c>
      <c r="L37" s="26" t="str">
        <f t="shared" si="2"/>
        <v/>
      </c>
      <c r="M37" s="26" t="str">
        <f t="shared" si="3"/>
        <v/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64"/>
      <c r="Y37" s="64"/>
      <c r="Z37" s="64"/>
      <c r="AA37" s="64"/>
      <c r="AB37" s="64"/>
      <c r="AC37" s="64"/>
    </row>
    <row r="38" spans="1:29" x14ac:dyDescent="0.2">
      <c r="A38" s="1">
        <v>34</v>
      </c>
      <c r="B38" s="48">
        <f>namenlijst!B38</f>
        <v>0</v>
      </c>
      <c r="C38" s="25"/>
      <c r="D38" s="25"/>
      <c r="E38" s="25"/>
      <c r="F38" s="25"/>
      <c r="G38" s="1"/>
      <c r="H38" s="1">
        <f t="shared" si="4"/>
        <v>0</v>
      </c>
      <c r="I38" s="54" t="str">
        <f t="shared" si="5"/>
        <v/>
      </c>
      <c r="J38" s="26" t="str">
        <f t="shared" si="0"/>
        <v/>
      </c>
      <c r="K38" s="26" t="str">
        <f t="shared" si="1"/>
        <v/>
      </c>
      <c r="L38" s="26" t="str">
        <f t="shared" si="2"/>
        <v/>
      </c>
      <c r="M38" s="26" t="str">
        <f t="shared" si="3"/>
        <v/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64"/>
      <c r="Y38" s="64"/>
      <c r="Z38" s="64"/>
      <c r="AA38" s="64"/>
      <c r="AB38" s="64"/>
      <c r="AC38" s="64"/>
    </row>
    <row r="39" spans="1:29" x14ac:dyDescent="0.2">
      <c r="A39" s="1">
        <v>35</v>
      </c>
      <c r="B39" s="48">
        <f>namenlijst!B39</f>
        <v>0</v>
      </c>
      <c r="C39" s="25"/>
      <c r="D39" s="25"/>
      <c r="E39" s="25"/>
      <c r="F39" s="25"/>
      <c r="G39" s="1"/>
      <c r="H39" s="1">
        <f t="shared" si="4"/>
        <v>0</v>
      </c>
      <c r="I39" s="54" t="str">
        <f t="shared" si="5"/>
        <v/>
      </c>
      <c r="J39" s="26" t="str">
        <f t="shared" si="0"/>
        <v/>
      </c>
      <c r="K39" s="26" t="str">
        <f t="shared" si="1"/>
        <v/>
      </c>
      <c r="L39" s="26" t="str">
        <f t="shared" si="2"/>
        <v/>
      </c>
      <c r="M39" s="26" t="str">
        <f t="shared" si="3"/>
        <v/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64"/>
      <c r="Y39" s="64"/>
      <c r="Z39" s="64"/>
      <c r="AA39" s="64"/>
      <c r="AB39" s="64"/>
      <c r="AC39" s="64"/>
    </row>
    <row r="40" spans="1:2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0"/>
    </row>
    <row r="41" spans="1:29" x14ac:dyDescent="0.2">
      <c r="A41" s="11"/>
      <c r="B41" s="11" t="s">
        <v>17</v>
      </c>
      <c r="C41" s="12">
        <f>COUNTIF(C5:C39,"&lt;7")</f>
        <v>0</v>
      </c>
      <c r="D41" s="12">
        <f>COUNTIF(D5:D39,"&lt;7")</f>
        <v>0</v>
      </c>
      <c r="E41" s="12">
        <f>COUNTIF(E5:E39,"&lt;11")</f>
        <v>0</v>
      </c>
      <c r="F41" s="12">
        <f>COUNTIF(F5:F39,"&lt;11")</f>
        <v>0</v>
      </c>
      <c r="G41" s="12"/>
      <c r="H41" s="12"/>
      <c r="I41" s="12"/>
      <c r="J41" s="12"/>
      <c r="K41" s="12"/>
      <c r="L41" s="12"/>
      <c r="M41" s="12"/>
      <c r="N41" s="12">
        <f>(N45-N44)</f>
        <v>0</v>
      </c>
      <c r="O41" s="12">
        <f t="shared" ref="O41:W41" si="6">(O45-O44)</f>
        <v>0</v>
      </c>
      <c r="P41" s="12">
        <f t="shared" si="6"/>
        <v>0</v>
      </c>
      <c r="Q41" s="12">
        <f t="shared" si="6"/>
        <v>0</v>
      </c>
      <c r="R41" s="12">
        <f t="shared" si="6"/>
        <v>0</v>
      </c>
      <c r="S41" s="12">
        <f t="shared" si="6"/>
        <v>0</v>
      </c>
      <c r="T41" s="12">
        <f t="shared" si="6"/>
        <v>0</v>
      </c>
      <c r="U41" s="12">
        <f t="shared" si="6"/>
        <v>0</v>
      </c>
      <c r="V41" s="12">
        <f t="shared" si="6"/>
        <v>0</v>
      </c>
      <c r="W41" s="12">
        <f t="shared" si="6"/>
        <v>0</v>
      </c>
    </row>
    <row r="42" spans="1:29" x14ac:dyDescent="0.2">
      <c r="A42" s="11"/>
      <c r="B42" s="11" t="s">
        <v>16</v>
      </c>
      <c r="C42" s="12">
        <f>namenlijst!$B$40</f>
        <v>0</v>
      </c>
      <c r="D42" s="12">
        <f>namenlijst!$B$40</f>
        <v>0</v>
      </c>
      <c r="E42" s="12">
        <f>namenlijst!$B$40</f>
        <v>0</v>
      </c>
      <c r="F42" s="12">
        <f>namenlijst!$B$40</f>
        <v>0</v>
      </c>
      <c r="G42" s="12"/>
      <c r="H42" s="12"/>
      <c r="I42" s="12"/>
      <c r="J42" s="12"/>
      <c r="K42" s="12"/>
      <c r="L42" s="12"/>
      <c r="M42" s="12"/>
      <c r="N42" s="12">
        <f>namenlijst!$B$40</f>
        <v>0</v>
      </c>
      <c r="O42" s="12">
        <f>namenlijst!$B$40</f>
        <v>0</v>
      </c>
      <c r="P42" s="12">
        <f>namenlijst!$B$40</f>
        <v>0</v>
      </c>
      <c r="Q42" s="12">
        <f>namenlijst!$B$40</f>
        <v>0</v>
      </c>
      <c r="R42" s="12">
        <f>namenlijst!$B$40</f>
        <v>0</v>
      </c>
      <c r="S42" s="12">
        <f>namenlijst!$B$40</f>
        <v>0</v>
      </c>
      <c r="T42" s="12">
        <f>namenlijst!$B$40</f>
        <v>0</v>
      </c>
      <c r="U42" s="12">
        <f>namenlijst!$B$40</f>
        <v>0</v>
      </c>
      <c r="V42" s="12">
        <f>namenlijst!$B$40</f>
        <v>0</v>
      </c>
      <c r="W42" s="12">
        <f>namenlijst!$B$40</f>
        <v>0</v>
      </c>
    </row>
    <row r="43" spans="1:29" x14ac:dyDescent="0.2">
      <c r="A43" s="13"/>
      <c r="B43" s="14" t="s">
        <v>18</v>
      </c>
      <c r="C43" s="29" t="e">
        <f>(C41/C42)</f>
        <v>#DIV/0!</v>
      </c>
      <c r="D43" s="29" t="e">
        <f>(D41/D42)</f>
        <v>#DIV/0!</v>
      </c>
      <c r="E43" s="29" t="e">
        <f>(E41/E42)</f>
        <v>#DIV/0!</v>
      </c>
      <c r="F43" s="29" t="e">
        <f>(F41/F42)</f>
        <v>#DIV/0!</v>
      </c>
      <c r="G43" s="29"/>
      <c r="H43" s="29"/>
      <c r="I43" s="55"/>
      <c r="J43" s="29"/>
      <c r="K43" s="29"/>
      <c r="L43" s="65"/>
      <c r="M43" s="65"/>
      <c r="N43" s="29" t="e">
        <f t="shared" ref="N43:W43" si="7">(N41/N42)</f>
        <v>#DIV/0!</v>
      </c>
      <c r="O43" s="29" t="e">
        <f t="shared" si="7"/>
        <v>#DIV/0!</v>
      </c>
      <c r="P43" s="29" t="e">
        <f t="shared" si="7"/>
        <v>#DIV/0!</v>
      </c>
      <c r="Q43" s="29" t="e">
        <f t="shared" si="7"/>
        <v>#DIV/0!</v>
      </c>
      <c r="R43" s="29" t="e">
        <f t="shared" si="7"/>
        <v>#DIV/0!</v>
      </c>
      <c r="S43" s="29" t="e">
        <f t="shared" si="7"/>
        <v>#DIV/0!</v>
      </c>
      <c r="T43" s="29" t="e">
        <f t="shared" si="7"/>
        <v>#DIV/0!</v>
      </c>
      <c r="U43" s="29" t="e">
        <f t="shared" si="7"/>
        <v>#DIV/0!</v>
      </c>
      <c r="V43" s="29" t="e">
        <f t="shared" si="7"/>
        <v>#DIV/0!</v>
      </c>
      <c r="W43" s="30" t="e">
        <f t="shared" si="7"/>
        <v>#DIV/0!</v>
      </c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0">
        <f>COUNTIF(N5:N39,1)</f>
        <v>0</v>
      </c>
      <c r="O44" s="50">
        <f t="shared" ref="O44:W44" si="8">COUNTIF(O5:O39,1)</f>
        <v>0</v>
      </c>
      <c r="P44" s="50">
        <f t="shared" si="8"/>
        <v>0</v>
      </c>
      <c r="Q44" s="50">
        <f t="shared" si="8"/>
        <v>0</v>
      </c>
      <c r="R44" s="50">
        <f t="shared" si="8"/>
        <v>0</v>
      </c>
      <c r="S44" s="50">
        <f t="shared" si="8"/>
        <v>0</v>
      </c>
      <c r="T44" s="50">
        <f t="shared" si="8"/>
        <v>0</v>
      </c>
      <c r="U44" s="50">
        <f t="shared" si="8"/>
        <v>0</v>
      </c>
      <c r="V44" s="50">
        <f t="shared" si="8"/>
        <v>0</v>
      </c>
      <c r="W44" s="50">
        <f t="shared" si="8"/>
        <v>0</v>
      </c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0">
        <f>COUNTA(N5:N39)</f>
        <v>0</v>
      </c>
      <c r="O45" s="50">
        <f t="shared" ref="O45:W45" si="9">COUNTA(O5:O39)</f>
        <v>0</v>
      </c>
      <c r="P45" s="50">
        <f t="shared" si="9"/>
        <v>0</v>
      </c>
      <c r="Q45" s="50">
        <f t="shared" si="9"/>
        <v>0</v>
      </c>
      <c r="R45" s="50">
        <f t="shared" si="9"/>
        <v>0</v>
      </c>
      <c r="S45" s="50">
        <f t="shared" si="9"/>
        <v>0</v>
      </c>
      <c r="T45" s="50">
        <f t="shared" si="9"/>
        <v>0</v>
      </c>
      <c r="U45" s="50">
        <f t="shared" si="9"/>
        <v>0</v>
      </c>
      <c r="V45" s="50">
        <f t="shared" si="9"/>
        <v>0</v>
      </c>
      <c r="W45" s="50">
        <f t="shared" si="9"/>
        <v>0</v>
      </c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0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0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</row>
    <row r="49" spans="1:1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0"/>
    </row>
    <row r="50" spans="1:1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0"/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0"/>
    </row>
    <row r="52" spans="1:1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0"/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0"/>
    </row>
    <row r="54" spans="1:1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0"/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0"/>
    </row>
  </sheetData>
  <sheetProtection algorithmName="SHA-512" hashValue="lCiTamRcD3Kf+pI04E+77hIdwbn/f0WaUyvo3XjDVVJCbPuppwRM4V8DTNZ8lcZQWKrgtTNjtNGeN8WHVYO/NA==" saltValue="yNSJX5j45w9WA22gU/At5g==" spinCount="100000" sheet="1" objects="1" scenarios="1"/>
  <mergeCells count="41">
    <mergeCell ref="L43:M43"/>
    <mergeCell ref="J3:M3"/>
    <mergeCell ref="J2:M2"/>
    <mergeCell ref="A1:W1"/>
    <mergeCell ref="X4:AC4"/>
    <mergeCell ref="X5:AC5"/>
    <mergeCell ref="X6:AC6"/>
    <mergeCell ref="N3:W3"/>
    <mergeCell ref="X7:AC7"/>
    <mergeCell ref="X8:AC8"/>
    <mergeCell ref="X20:AC20"/>
    <mergeCell ref="X9:AC9"/>
    <mergeCell ref="X10:AC10"/>
    <mergeCell ref="X11:AC11"/>
    <mergeCell ref="X12:AC12"/>
    <mergeCell ref="X13:AC13"/>
    <mergeCell ref="X14:AC14"/>
    <mergeCell ref="X15:AC15"/>
    <mergeCell ref="X16:AC16"/>
    <mergeCell ref="X17:AC17"/>
    <mergeCell ref="X18:AC18"/>
    <mergeCell ref="X19:AC19"/>
    <mergeCell ref="X32:AC32"/>
    <mergeCell ref="X21:AC21"/>
    <mergeCell ref="X22:AC22"/>
    <mergeCell ref="X23:AC23"/>
    <mergeCell ref="X24:AC24"/>
    <mergeCell ref="X25:AC25"/>
    <mergeCell ref="X26:AC26"/>
    <mergeCell ref="X27:AC27"/>
    <mergeCell ref="X28:AC28"/>
    <mergeCell ref="X29:AC29"/>
    <mergeCell ref="X30:AC30"/>
    <mergeCell ref="X31:AC31"/>
    <mergeCell ref="X33:AC33"/>
    <mergeCell ref="X34:AC34"/>
    <mergeCell ref="X39:AC39"/>
    <mergeCell ref="X35:AC35"/>
    <mergeCell ref="X36:AC36"/>
    <mergeCell ref="X37:AC37"/>
    <mergeCell ref="X38:AC38"/>
  </mergeCells>
  <phoneticPr fontId="0" type="noConversion"/>
  <conditionalFormatting sqref="J48">
    <cfRule type="cellIs" dxfId="169" priority="29" stopIfTrue="1" operator="equal">
      <formula>"aktie"</formula>
    </cfRule>
    <cfRule type="cellIs" dxfId="168" priority="30" stopIfTrue="1" operator="equal">
      <formula>"let op!!"</formula>
    </cfRule>
  </conditionalFormatting>
  <conditionalFormatting sqref="C48:F48">
    <cfRule type="cellIs" dxfId="167" priority="31" stopIfTrue="1" operator="equal">
      <formula>3</formula>
    </cfRule>
    <cfRule type="cellIs" dxfId="166" priority="32" stopIfTrue="1" operator="between">
      <formula>1</formula>
      <formula>2</formula>
    </cfRule>
  </conditionalFormatting>
  <conditionalFormatting sqref="E44:F47 E40:F40">
    <cfRule type="cellIs" dxfId="165" priority="33" stopIfTrue="1" operator="between">
      <formula>11</formula>
      <formula>12</formula>
    </cfRule>
    <cfRule type="cellIs" dxfId="164" priority="34" stopIfTrue="1" operator="between">
      <formula>1</formula>
      <formula>10</formula>
    </cfRule>
  </conditionalFormatting>
  <conditionalFormatting sqref="C44:D47 C40:D40">
    <cfRule type="cellIs" dxfId="163" priority="35" stopIfTrue="1" operator="between">
      <formula>7</formula>
      <formula>8</formula>
    </cfRule>
    <cfRule type="cellIs" dxfId="162" priority="36" stopIfTrue="1" operator="between">
      <formula>1</formula>
      <formula>6</formula>
    </cfRule>
  </conditionalFormatting>
  <conditionalFormatting sqref="J44:J47 J4 J40">
    <cfRule type="cellIs" dxfId="161" priority="37" stopIfTrue="1" operator="equal">
      <formula>"1, 10"</formula>
    </cfRule>
    <cfRule type="cellIs" dxfId="160" priority="38" stopIfTrue="1" operator="equal">
      <formula>"1? 10?"</formula>
    </cfRule>
  </conditionalFormatting>
  <conditionalFormatting sqref="K44:K48 K4 K40">
    <cfRule type="cellIs" dxfId="159" priority="39" stopIfTrue="1" operator="equal">
      <formula>"2, 5"</formula>
    </cfRule>
    <cfRule type="cellIs" dxfId="158" priority="40" stopIfTrue="1" operator="equal">
      <formula>"2? 5?"</formula>
    </cfRule>
  </conditionalFormatting>
  <conditionalFormatting sqref="L44:L48 L4 L40">
    <cfRule type="cellIs" dxfId="157" priority="41" stopIfTrue="1" operator="equal">
      <formula>"3, 4, 9"</formula>
    </cfRule>
    <cfRule type="cellIs" dxfId="156" priority="42" stopIfTrue="1" operator="equal">
      <formula>"3? 4? 9?"</formula>
    </cfRule>
  </conditionalFormatting>
  <conditionalFormatting sqref="M44:M48 M4 M40">
    <cfRule type="cellIs" dxfId="155" priority="43" stopIfTrue="1" operator="equal">
      <formula>"6, 7, 8"</formula>
    </cfRule>
    <cfRule type="cellIs" dxfId="154" priority="44" stopIfTrue="1" operator="equal">
      <formula>"6? 7? 8?"</formula>
    </cfRule>
  </conditionalFormatting>
  <conditionalFormatting sqref="C5:D39">
    <cfRule type="cellIs" dxfId="153" priority="45" stopIfTrue="1" operator="between">
      <formula>7</formula>
      <formula>8</formula>
    </cfRule>
    <cfRule type="cellIs" dxfId="152" priority="46" stopIfTrue="1" operator="between">
      <formula>1</formula>
      <formula>6</formula>
    </cfRule>
  </conditionalFormatting>
  <conditionalFormatting sqref="E5:F39">
    <cfRule type="cellIs" dxfId="151" priority="47" stopIfTrue="1" operator="between">
      <formula>11</formula>
      <formula>12</formula>
    </cfRule>
    <cfRule type="cellIs" dxfId="150" priority="48" stopIfTrue="1" operator="between">
      <formula>1</formula>
      <formula>10</formula>
    </cfRule>
  </conditionalFormatting>
  <conditionalFormatting sqref="J5:J39">
    <cfRule type="cellIs" dxfId="149" priority="49" stopIfTrue="1" operator="equal">
      <formula>"1, 10"</formula>
    </cfRule>
    <cfRule type="cellIs" dxfId="148" priority="50" stopIfTrue="1" operator="equal">
      <formula>"1? 10?"</formula>
    </cfRule>
  </conditionalFormatting>
  <conditionalFormatting sqref="K5:K39">
    <cfRule type="cellIs" dxfId="147" priority="51" stopIfTrue="1" operator="equal">
      <formula>"2, 5"</formula>
    </cfRule>
    <cfRule type="cellIs" dxfId="146" priority="52" stopIfTrue="1" operator="equal">
      <formula>"2? 5?"</formula>
    </cfRule>
  </conditionalFormatting>
  <conditionalFormatting sqref="L5:L39">
    <cfRule type="cellIs" dxfId="145" priority="53" stopIfTrue="1" operator="equal">
      <formula>"3, 4, 9"</formula>
    </cfRule>
    <cfRule type="cellIs" dxfId="144" priority="54" stopIfTrue="1" operator="equal">
      <formula>"3? 4? 9?"</formula>
    </cfRule>
  </conditionalFormatting>
  <conditionalFormatting sqref="M5:M39">
    <cfRule type="cellIs" dxfId="143" priority="55" stopIfTrue="1" operator="equal">
      <formula>"6, 7, 8"</formula>
    </cfRule>
    <cfRule type="cellIs" dxfId="142" priority="56" stopIfTrue="1" operator="equal">
      <formula>"6? 7? 8?"</formula>
    </cfRule>
  </conditionalFormatting>
  <conditionalFormatting sqref="N43:W43">
    <cfRule type="cellIs" dxfId="141" priority="57" stopIfTrue="1" operator="greaterThan">
      <formula>0.25</formula>
    </cfRule>
    <cfRule type="cellIs" dxfId="140" priority="58" stopIfTrue="1" operator="greaterThan">
      <formula>0.2</formula>
    </cfRule>
    <cfRule type="cellIs" dxfId="139" priority="59" stopIfTrue="1" operator="greaterThan">
      <formula>0.1</formula>
    </cfRule>
  </conditionalFormatting>
  <conditionalFormatting sqref="C43:F43">
    <cfRule type="cellIs" dxfId="138" priority="60" stopIfTrue="1" operator="greaterThan">
      <formula>0.25</formula>
    </cfRule>
    <cfRule type="cellIs" dxfId="137" priority="61" stopIfTrue="1" operator="greaterThan">
      <formula>0.2</formula>
    </cfRule>
    <cfRule type="cellIs" dxfId="136" priority="62" stopIfTrue="1" operator="greaterThan">
      <formula>0.1</formula>
    </cfRule>
  </conditionalFormatting>
  <conditionalFormatting sqref="B5:B39">
    <cfRule type="expression" priority="6" stopIfTrue="1">
      <formula>$H5=0</formula>
    </cfRule>
    <cfRule type="expression" dxfId="135" priority="7" stopIfTrue="1">
      <formula>$H5&lt;46</formula>
    </cfRule>
    <cfRule type="expression" dxfId="134" priority="8" stopIfTrue="1">
      <formula>$H5&lt;48</formula>
    </cfRule>
  </conditionalFormatting>
  <conditionalFormatting sqref="B5:B30">
    <cfRule type="expression" dxfId="133" priority="9">
      <formula>$H5&lt;50</formula>
    </cfRule>
    <cfRule type="expression" dxfId="132" priority="10">
      <formula>$H5&gt;49</formula>
    </cfRule>
  </conditionalFormatting>
  <conditionalFormatting sqref="I5:I39">
    <cfRule type="expression" dxfId="131" priority="1">
      <formula>$H5=0</formula>
    </cfRule>
    <cfRule type="expression" dxfId="130" priority="2">
      <formula>$H5&lt;46</formula>
    </cfRule>
    <cfRule type="expression" dxfId="129" priority="3">
      <formula>$H5&lt;48</formula>
    </cfRule>
    <cfRule type="expression" dxfId="128" priority="4">
      <formula>$H5&lt;50</formula>
    </cfRule>
    <cfRule type="expression" dxfId="127" priority="5">
      <formula>$H5&gt;49</formula>
    </cfRule>
  </conditionalFormatting>
  <pageMargins left="0.27559055118110237" right="0.15748031496062992" top="0.27559055118110237" bottom="0.15748031496062992" header="0.15748031496062992" footer="0.15748031496062992"/>
  <pageSetup paperSize="9"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showGridLines="0" showRowColHeaders="0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W1"/>
    </sheetView>
  </sheetViews>
  <sheetFormatPr defaultRowHeight="12.75" x14ac:dyDescent="0.2"/>
  <cols>
    <col min="1" max="1" width="4.140625" bestFit="1" customWidth="1"/>
    <col min="2" max="2" width="24.42578125" customWidth="1"/>
    <col min="3" max="6" width="10.140625" bestFit="1" customWidth="1"/>
    <col min="7" max="7" width="3.28515625" bestFit="1" customWidth="1"/>
    <col min="8" max="8" width="4.5703125" bestFit="1" customWidth="1"/>
    <col min="9" max="9" width="12.7109375" customWidth="1"/>
    <col min="10" max="13" width="8.140625" customWidth="1"/>
    <col min="14" max="14" width="6.7109375" style="19" customWidth="1"/>
    <col min="15" max="23" width="6.7109375" style="20" customWidth="1"/>
    <col min="24" max="16384" width="9.140625" style="2"/>
  </cols>
  <sheetData>
    <row r="1" spans="1:29" s="17" customFormat="1" ht="20.25" customHeight="1" x14ac:dyDescent="0.25">
      <c r="A1" s="68" t="s">
        <v>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9" s="17" customFormat="1" ht="93.75" x14ac:dyDescent="0.25">
      <c r="A2"/>
      <c r="B2" s="3" t="s">
        <v>0</v>
      </c>
      <c r="C2" s="4" t="s">
        <v>4</v>
      </c>
      <c r="D2" s="4" t="s">
        <v>5</v>
      </c>
      <c r="E2" s="4" t="s">
        <v>6</v>
      </c>
      <c r="F2" s="4" t="s">
        <v>7</v>
      </c>
      <c r="G2" s="4"/>
      <c r="H2" s="4" t="s">
        <v>1</v>
      </c>
      <c r="I2" s="4"/>
      <c r="J2" s="67" t="s">
        <v>2</v>
      </c>
      <c r="K2" s="67"/>
      <c r="L2" s="67"/>
      <c r="M2" s="67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9" s="16" customFormat="1" ht="11.25" x14ac:dyDescent="0.2">
      <c r="A3" s="9"/>
      <c r="B3" s="10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/>
      <c r="H3" s="7"/>
      <c r="I3" s="8"/>
      <c r="J3" s="66" t="s">
        <v>13</v>
      </c>
      <c r="K3" s="66"/>
      <c r="L3" s="66"/>
      <c r="M3" s="66"/>
      <c r="N3" s="71" t="s">
        <v>20</v>
      </c>
      <c r="O3" s="71"/>
      <c r="P3" s="71"/>
      <c r="Q3" s="71"/>
      <c r="R3" s="71"/>
      <c r="S3" s="71"/>
      <c r="T3" s="71"/>
      <c r="U3" s="71"/>
      <c r="V3" s="71"/>
      <c r="W3" s="71"/>
    </row>
    <row r="4" spans="1:29" s="16" customFormat="1" x14ac:dyDescent="0.2">
      <c r="A4" s="41"/>
      <c r="B4" s="42" t="s">
        <v>3</v>
      </c>
      <c r="C4" s="43">
        <v>10</v>
      </c>
      <c r="D4" s="43">
        <v>10</v>
      </c>
      <c r="E4" s="43">
        <v>15</v>
      </c>
      <c r="F4" s="43">
        <v>15</v>
      </c>
      <c r="G4" s="44"/>
      <c r="H4" s="43">
        <v>50</v>
      </c>
      <c r="I4" s="45"/>
      <c r="J4" s="46" t="str">
        <f t="shared" ref="J4:J39" si="0">IF(C4=0,"",IF(C4&lt;7,"1, 10",IF(C4&lt;9,"1? 10?",IF(C4&gt;=9,""))))</f>
        <v/>
      </c>
      <c r="K4" s="46" t="str">
        <f t="shared" ref="K4:K39" si="1">IF(D4=0,"",IF(D4&lt;7,"2, 5",IF(D4&lt;9,"2? 5?",IF(D4&gt;=9,""))))</f>
        <v/>
      </c>
      <c r="L4" s="46" t="str">
        <f t="shared" ref="L4:L39" si="2">IF(E4=0,"",IF(E4&lt;11,"3, 4, 9",IF(E4&lt;13,"3? 4? 9?",IF(E4&gt;=13,""))))</f>
        <v/>
      </c>
      <c r="M4" s="46" t="str">
        <f t="shared" ref="M4:M39" si="3">IF(F4=0,"",IF(F4&lt;11,"6, 7, 8",IF(F4&lt;13,"6? 7? 8?",IF(F4&gt;=13,""))))</f>
        <v/>
      </c>
      <c r="N4" s="28">
        <v>1</v>
      </c>
      <c r="O4" s="28">
        <v>10</v>
      </c>
      <c r="P4" s="28">
        <v>2</v>
      </c>
      <c r="Q4" s="28">
        <v>5</v>
      </c>
      <c r="R4" s="28">
        <v>3</v>
      </c>
      <c r="S4" s="28">
        <v>4</v>
      </c>
      <c r="T4" s="28">
        <v>9</v>
      </c>
      <c r="U4" s="28">
        <v>6</v>
      </c>
      <c r="V4" s="28">
        <v>7</v>
      </c>
      <c r="W4" s="28">
        <v>8</v>
      </c>
      <c r="X4" s="70" t="s">
        <v>29</v>
      </c>
      <c r="Y4" s="70"/>
      <c r="Z4" s="70"/>
      <c r="AA4" s="70"/>
      <c r="AB4" s="70"/>
      <c r="AC4" s="70"/>
    </row>
    <row r="5" spans="1:29" s="17" customFormat="1" x14ac:dyDescent="0.2">
      <c r="A5" s="1">
        <v>1</v>
      </c>
      <c r="B5" s="48">
        <f>namenlijst!B5</f>
        <v>0</v>
      </c>
      <c r="C5" s="25"/>
      <c r="D5" s="25"/>
      <c r="E5" s="25"/>
      <c r="F5" s="25"/>
      <c r="G5" s="1"/>
      <c r="H5" s="1">
        <f t="shared" ref="H5:H39" si="4">SUM(C5:F5)</f>
        <v>0</v>
      </c>
      <c r="I5" s="54" t="str">
        <f>IF(H5=0,"",IF(H5&lt;46,"onvoldoende",IF(H5&lt;48,"matig",IF(H5&lt;50,"voldoende",IF(H5&gt;49,"goed")))))</f>
        <v/>
      </c>
      <c r="J5" s="26" t="str">
        <f t="shared" si="0"/>
        <v/>
      </c>
      <c r="K5" s="26" t="str">
        <f t="shared" si="1"/>
        <v/>
      </c>
      <c r="L5" s="26" t="str">
        <f t="shared" si="2"/>
        <v/>
      </c>
      <c r="M5" s="26" t="str">
        <f t="shared" si="3"/>
        <v/>
      </c>
      <c r="N5" s="25"/>
      <c r="O5" s="25"/>
      <c r="P5" s="25"/>
      <c r="Q5" s="25"/>
      <c r="R5" s="27"/>
      <c r="S5" s="27"/>
      <c r="T5" s="27"/>
      <c r="U5" s="27"/>
      <c r="V5" s="27"/>
      <c r="W5" s="27"/>
      <c r="X5" s="64"/>
      <c r="Y5" s="64"/>
      <c r="Z5" s="64"/>
      <c r="AA5" s="64"/>
      <c r="AB5" s="64"/>
      <c r="AC5" s="64"/>
    </row>
    <row r="6" spans="1:29" s="17" customFormat="1" x14ac:dyDescent="0.2">
      <c r="A6" s="1">
        <v>2</v>
      </c>
      <c r="B6" s="49">
        <f>namenlijst!B6</f>
        <v>0</v>
      </c>
      <c r="C6" s="25"/>
      <c r="D6" s="25"/>
      <c r="E6" s="25"/>
      <c r="F6" s="25"/>
      <c r="G6" s="1"/>
      <c r="H6" s="1">
        <f t="shared" si="4"/>
        <v>0</v>
      </c>
      <c r="I6" s="54" t="str">
        <f t="shared" ref="I6:I39" si="5">IF(H6=0,"",IF(H6&lt;46,"onvoldoende",IF(H6&lt;48,"matig",IF(H6&lt;50,"voldoende",IF(H6&gt;49,"goed")))))</f>
        <v/>
      </c>
      <c r="J6" s="26" t="str">
        <f t="shared" si="0"/>
        <v/>
      </c>
      <c r="K6" s="26" t="str">
        <f t="shared" si="1"/>
        <v/>
      </c>
      <c r="L6" s="26" t="str">
        <f t="shared" si="2"/>
        <v/>
      </c>
      <c r="M6" s="26" t="str">
        <f t="shared" si="3"/>
        <v/>
      </c>
      <c r="N6" s="25"/>
      <c r="O6" s="25"/>
      <c r="P6" s="25"/>
      <c r="Q6" s="25"/>
      <c r="R6" s="27"/>
      <c r="S6" s="27"/>
      <c r="T6" s="27"/>
      <c r="U6" s="27"/>
      <c r="V6" s="27"/>
      <c r="W6" s="27"/>
      <c r="X6" s="64"/>
      <c r="Y6" s="64"/>
      <c r="Z6" s="64"/>
      <c r="AA6" s="64"/>
      <c r="AB6" s="64"/>
      <c r="AC6" s="64"/>
    </row>
    <row r="7" spans="1:29" s="17" customFormat="1" x14ac:dyDescent="0.2">
      <c r="A7" s="1">
        <v>3</v>
      </c>
      <c r="B7" s="49">
        <f>namenlijst!B7</f>
        <v>0</v>
      </c>
      <c r="C7" s="25"/>
      <c r="D7" s="25"/>
      <c r="E7" s="25"/>
      <c r="F7" s="25"/>
      <c r="G7" s="1"/>
      <c r="H7" s="1">
        <f t="shared" si="4"/>
        <v>0</v>
      </c>
      <c r="I7" s="54" t="str">
        <f t="shared" si="5"/>
        <v/>
      </c>
      <c r="J7" s="26" t="str">
        <f t="shared" si="0"/>
        <v/>
      </c>
      <c r="K7" s="26" t="str">
        <f t="shared" si="1"/>
        <v/>
      </c>
      <c r="L7" s="26" t="str">
        <f t="shared" si="2"/>
        <v/>
      </c>
      <c r="M7" s="26" t="str">
        <f t="shared" si="3"/>
        <v/>
      </c>
      <c r="N7" s="25"/>
      <c r="O7" s="25"/>
      <c r="P7" s="25"/>
      <c r="Q7" s="25"/>
      <c r="R7" s="27"/>
      <c r="S7" s="27"/>
      <c r="T7" s="27"/>
      <c r="U7" s="27"/>
      <c r="V7" s="27"/>
      <c r="W7" s="27"/>
      <c r="X7" s="64"/>
      <c r="Y7" s="64"/>
      <c r="Z7" s="64"/>
      <c r="AA7" s="64"/>
      <c r="AB7" s="64"/>
      <c r="AC7" s="64"/>
    </row>
    <row r="8" spans="1:29" x14ac:dyDescent="0.2">
      <c r="A8" s="1">
        <v>4</v>
      </c>
      <c r="B8" s="49">
        <f>namenlijst!B8</f>
        <v>0</v>
      </c>
      <c r="C8" s="25"/>
      <c r="D8" s="25"/>
      <c r="E8" s="25"/>
      <c r="F8" s="25"/>
      <c r="G8" s="1"/>
      <c r="H8" s="1">
        <f t="shared" si="4"/>
        <v>0</v>
      </c>
      <c r="I8" s="54" t="str">
        <f t="shared" si="5"/>
        <v/>
      </c>
      <c r="J8" s="26" t="str">
        <f t="shared" si="0"/>
        <v/>
      </c>
      <c r="K8" s="26" t="str">
        <f t="shared" si="1"/>
        <v/>
      </c>
      <c r="L8" s="26" t="str">
        <f t="shared" si="2"/>
        <v/>
      </c>
      <c r="M8" s="26" t="str">
        <f t="shared" si="3"/>
        <v/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64"/>
      <c r="Y8" s="64"/>
      <c r="Z8" s="64"/>
      <c r="AA8" s="64"/>
      <c r="AB8" s="64"/>
      <c r="AC8" s="64"/>
    </row>
    <row r="9" spans="1:29" x14ac:dyDescent="0.2">
      <c r="A9" s="1">
        <v>5</v>
      </c>
      <c r="B9" s="49">
        <f>namenlijst!B9</f>
        <v>0</v>
      </c>
      <c r="C9" s="25"/>
      <c r="D9" s="25"/>
      <c r="E9" s="25"/>
      <c r="F9" s="25"/>
      <c r="G9" s="1"/>
      <c r="H9" s="1">
        <f t="shared" si="4"/>
        <v>0</v>
      </c>
      <c r="I9" s="54" t="str">
        <f t="shared" si="5"/>
        <v/>
      </c>
      <c r="J9" s="26" t="str">
        <f t="shared" si="0"/>
        <v/>
      </c>
      <c r="K9" s="26" t="str">
        <f t="shared" si="1"/>
        <v/>
      </c>
      <c r="L9" s="26" t="str">
        <f t="shared" si="2"/>
        <v/>
      </c>
      <c r="M9" s="26" t="str">
        <f t="shared" si="3"/>
        <v/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64"/>
      <c r="Y9" s="64"/>
      <c r="Z9" s="64"/>
      <c r="AA9" s="64"/>
      <c r="AB9" s="64"/>
      <c r="AC9" s="64"/>
    </row>
    <row r="10" spans="1:29" x14ac:dyDescent="0.2">
      <c r="A10" s="1">
        <v>6</v>
      </c>
      <c r="B10" s="49">
        <f>namenlijst!B10</f>
        <v>0</v>
      </c>
      <c r="C10" s="25"/>
      <c r="D10" s="25"/>
      <c r="E10" s="25"/>
      <c r="F10" s="25"/>
      <c r="G10" s="1"/>
      <c r="H10" s="1">
        <f t="shared" si="4"/>
        <v>0</v>
      </c>
      <c r="I10" s="54" t="str">
        <f t="shared" si="5"/>
        <v/>
      </c>
      <c r="J10" s="26" t="str">
        <f t="shared" si="0"/>
        <v/>
      </c>
      <c r="K10" s="26" t="str">
        <f t="shared" si="1"/>
        <v/>
      </c>
      <c r="L10" s="26" t="str">
        <f t="shared" si="2"/>
        <v/>
      </c>
      <c r="M10" s="26" t="str">
        <f t="shared" si="3"/>
        <v/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64"/>
      <c r="Y10" s="64"/>
      <c r="Z10" s="64"/>
      <c r="AA10" s="64"/>
      <c r="AB10" s="64"/>
      <c r="AC10" s="64"/>
    </row>
    <row r="11" spans="1:29" x14ac:dyDescent="0.2">
      <c r="A11" s="1">
        <v>7</v>
      </c>
      <c r="B11" s="49">
        <f>namenlijst!B11</f>
        <v>0</v>
      </c>
      <c r="C11" s="25"/>
      <c r="D11" s="25"/>
      <c r="E11" s="25"/>
      <c r="F11" s="25"/>
      <c r="G11" s="1"/>
      <c r="H11" s="1">
        <f t="shared" si="4"/>
        <v>0</v>
      </c>
      <c r="I11" s="54" t="str">
        <f t="shared" si="5"/>
        <v/>
      </c>
      <c r="J11" s="26" t="str">
        <f t="shared" si="0"/>
        <v/>
      </c>
      <c r="K11" s="26" t="str">
        <f t="shared" si="1"/>
        <v/>
      </c>
      <c r="L11" s="26" t="str">
        <f t="shared" si="2"/>
        <v/>
      </c>
      <c r="M11" s="26" t="str">
        <f t="shared" si="3"/>
        <v/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64"/>
      <c r="Y11" s="64"/>
      <c r="Z11" s="64"/>
      <c r="AA11" s="64"/>
      <c r="AB11" s="64"/>
      <c r="AC11" s="64"/>
    </row>
    <row r="12" spans="1:29" x14ac:dyDescent="0.2">
      <c r="A12" s="1">
        <v>8</v>
      </c>
      <c r="B12" s="49">
        <f>namenlijst!B12</f>
        <v>0</v>
      </c>
      <c r="C12" s="25"/>
      <c r="D12" s="25"/>
      <c r="E12" s="25"/>
      <c r="F12" s="25"/>
      <c r="G12" s="1"/>
      <c r="H12" s="1">
        <f t="shared" si="4"/>
        <v>0</v>
      </c>
      <c r="I12" s="54" t="str">
        <f t="shared" si="5"/>
        <v/>
      </c>
      <c r="J12" s="26" t="str">
        <f t="shared" si="0"/>
        <v/>
      </c>
      <c r="K12" s="26" t="str">
        <f t="shared" si="1"/>
        <v/>
      </c>
      <c r="L12" s="26" t="str">
        <f t="shared" si="2"/>
        <v/>
      </c>
      <c r="M12" s="26" t="str">
        <f t="shared" si="3"/>
        <v/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64"/>
      <c r="Y12" s="64"/>
      <c r="Z12" s="64"/>
      <c r="AA12" s="64"/>
      <c r="AB12" s="64"/>
      <c r="AC12" s="64"/>
    </row>
    <row r="13" spans="1:29" x14ac:dyDescent="0.2">
      <c r="A13" s="1">
        <v>9</v>
      </c>
      <c r="B13" s="49">
        <f>namenlijst!B13</f>
        <v>0</v>
      </c>
      <c r="C13" s="25"/>
      <c r="D13" s="25"/>
      <c r="E13" s="25"/>
      <c r="F13" s="25"/>
      <c r="G13" s="1"/>
      <c r="H13" s="1">
        <f t="shared" si="4"/>
        <v>0</v>
      </c>
      <c r="I13" s="54" t="str">
        <f t="shared" si="5"/>
        <v/>
      </c>
      <c r="J13" s="26" t="str">
        <f t="shared" si="0"/>
        <v/>
      </c>
      <c r="K13" s="26" t="str">
        <f t="shared" si="1"/>
        <v/>
      </c>
      <c r="L13" s="26" t="str">
        <f t="shared" si="2"/>
        <v/>
      </c>
      <c r="M13" s="26" t="str">
        <f t="shared" si="3"/>
        <v/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64"/>
      <c r="Y13" s="64"/>
      <c r="Z13" s="64"/>
      <c r="AA13" s="64"/>
      <c r="AB13" s="64"/>
      <c r="AC13" s="64"/>
    </row>
    <row r="14" spans="1:29" x14ac:dyDescent="0.2">
      <c r="A14" s="1">
        <v>10</v>
      </c>
      <c r="B14" s="49">
        <f>namenlijst!B14</f>
        <v>0</v>
      </c>
      <c r="C14" s="25"/>
      <c r="D14" s="25"/>
      <c r="E14" s="25"/>
      <c r="F14" s="25"/>
      <c r="G14" s="1"/>
      <c r="H14" s="1">
        <f t="shared" si="4"/>
        <v>0</v>
      </c>
      <c r="I14" s="54" t="str">
        <f t="shared" si="5"/>
        <v/>
      </c>
      <c r="J14" s="26" t="str">
        <f t="shared" si="0"/>
        <v/>
      </c>
      <c r="K14" s="26" t="str">
        <f t="shared" si="1"/>
        <v/>
      </c>
      <c r="L14" s="26" t="str">
        <f t="shared" si="2"/>
        <v/>
      </c>
      <c r="M14" s="26" t="str">
        <f t="shared" si="3"/>
        <v/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64"/>
      <c r="Y14" s="64"/>
      <c r="Z14" s="64"/>
      <c r="AA14" s="64"/>
      <c r="AB14" s="64"/>
      <c r="AC14" s="64"/>
    </row>
    <row r="15" spans="1:29" x14ac:dyDescent="0.2">
      <c r="A15" s="1">
        <v>11</v>
      </c>
      <c r="B15" s="49">
        <f>namenlijst!B15</f>
        <v>0</v>
      </c>
      <c r="C15" s="25"/>
      <c r="D15" s="25"/>
      <c r="E15" s="25"/>
      <c r="F15" s="25"/>
      <c r="G15" s="1"/>
      <c r="H15" s="1">
        <f t="shared" si="4"/>
        <v>0</v>
      </c>
      <c r="I15" s="54" t="str">
        <f t="shared" si="5"/>
        <v/>
      </c>
      <c r="J15" s="26" t="str">
        <f t="shared" si="0"/>
        <v/>
      </c>
      <c r="K15" s="26" t="str">
        <f t="shared" si="1"/>
        <v/>
      </c>
      <c r="L15" s="26" t="str">
        <f t="shared" si="2"/>
        <v/>
      </c>
      <c r="M15" s="26" t="str">
        <f t="shared" si="3"/>
        <v/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64"/>
      <c r="Y15" s="64"/>
      <c r="Z15" s="64"/>
      <c r="AA15" s="64"/>
      <c r="AB15" s="64"/>
      <c r="AC15" s="64"/>
    </row>
    <row r="16" spans="1:29" x14ac:dyDescent="0.2">
      <c r="A16" s="1">
        <v>12</v>
      </c>
      <c r="B16" s="49">
        <f>namenlijst!B16</f>
        <v>0</v>
      </c>
      <c r="C16" s="25"/>
      <c r="D16" s="25"/>
      <c r="E16" s="25"/>
      <c r="F16" s="25"/>
      <c r="G16" s="1"/>
      <c r="H16" s="1">
        <f t="shared" si="4"/>
        <v>0</v>
      </c>
      <c r="I16" s="54" t="str">
        <f t="shared" si="5"/>
        <v/>
      </c>
      <c r="J16" s="26" t="str">
        <f t="shared" si="0"/>
        <v/>
      </c>
      <c r="K16" s="26" t="str">
        <f t="shared" si="1"/>
        <v/>
      </c>
      <c r="L16" s="26" t="str">
        <f t="shared" si="2"/>
        <v/>
      </c>
      <c r="M16" s="26" t="str">
        <f t="shared" si="3"/>
        <v/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64"/>
      <c r="Y16" s="64"/>
      <c r="Z16" s="64"/>
      <c r="AA16" s="64"/>
      <c r="AB16" s="64"/>
      <c r="AC16" s="64"/>
    </row>
    <row r="17" spans="1:29" x14ac:dyDescent="0.2">
      <c r="A17" s="1">
        <v>13</v>
      </c>
      <c r="B17" s="49">
        <f>namenlijst!B17</f>
        <v>0</v>
      </c>
      <c r="C17" s="25"/>
      <c r="D17" s="25"/>
      <c r="E17" s="25"/>
      <c r="F17" s="25"/>
      <c r="G17" s="1"/>
      <c r="H17" s="1">
        <f t="shared" si="4"/>
        <v>0</v>
      </c>
      <c r="I17" s="54" t="str">
        <f t="shared" si="5"/>
        <v/>
      </c>
      <c r="J17" s="26" t="str">
        <f t="shared" si="0"/>
        <v/>
      </c>
      <c r="K17" s="26" t="str">
        <f t="shared" si="1"/>
        <v/>
      </c>
      <c r="L17" s="26" t="str">
        <f t="shared" si="2"/>
        <v/>
      </c>
      <c r="M17" s="26" t="str">
        <f t="shared" si="3"/>
        <v/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64"/>
      <c r="Y17" s="64"/>
      <c r="Z17" s="64"/>
      <c r="AA17" s="64"/>
      <c r="AB17" s="64"/>
      <c r="AC17" s="64"/>
    </row>
    <row r="18" spans="1:29" x14ac:dyDescent="0.2">
      <c r="A18" s="1">
        <v>14</v>
      </c>
      <c r="B18" s="49">
        <f>namenlijst!B18</f>
        <v>0</v>
      </c>
      <c r="C18" s="25"/>
      <c r="D18" s="25"/>
      <c r="E18" s="25"/>
      <c r="F18" s="25"/>
      <c r="G18" s="1"/>
      <c r="H18" s="1">
        <f t="shared" si="4"/>
        <v>0</v>
      </c>
      <c r="I18" s="54" t="str">
        <f t="shared" si="5"/>
        <v/>
      </c>
      <c r="J18" s="26" t="str">
        <f t="shared" si="0"/>
        <v/>
      </c>
      <c r="K18" s="26" t="str">
        <f t="shared" si="1"/>
        <v/>
      </c>
      <c r="L18" s="26" t="str">
        <f t="shared" si="2"/>
        <v/>
      </c>
      <c r="M18" s="26" t="str">
        <f t="shared" si="3"/>
        <v/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64"/>
      <c r="Y18" s="64"/>
      <c r="Z18" s="64"/>
      <c r="AA18" s="64"/>
      <c r="AB18" s="64"/>
      <c r="AC18" s="64"/>
    </row>
    <row r="19" spans="1:29" x14ac:dyDescent="0.2">
      <c r="A19" s="1">
        <v>15</v>
      </c>
      <c r="B19" s="49">
        <f>namenlijst!B19</f>
        <v>0</v>
      </c>
      <c r="C19" s="25"/>
      <c r="D19" s="25"/>
      <c r="E19" s="25"/>
      <c r="F19" s="25"/>
      <c r="G19" s="1"/>
      <c r="H19" s="1">
        <f t="shared" si="4"/>
        <v>0</v>
      </c>
      <c r="I19" s="54" t="str">
        <f t="shared" si="5"/>
        <v/>
      </c>
      <c r="J19" s="26" t="str">
        <f t="shared" si="0"/>
        <v/>
      </c>
      <c r="K19" s="26" t="str">
        <f t="shared" si="1"/>
        <v/>
      </c>
      <c r="L19" s="26" t="str">
        <f t="shared" si="2"/>
        <v/>
      </c>
      <c r="M19" s="26" t="str">
        <f t="shared" si="3"/>
        <v/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64"/>
      <c r="Y19" s="64"/>
      <c r="Z19" s="64"/>
      <c r="AA19" s="64"/>
      <c r="AB19" s="64"/>
      <c r="AC19" s="64"/>
    </row>
    <row r="20" spans="1:29" x14ac:dyDescent="0.2">
      <c r="A20" s="1">
        <v>16</v>
      </c>
      <c r="B20" s="49">
        <f>namenlijst!B20</f>
        <v>0</v>
      </c>
      <c r="C20" s="25"/>
      <c r="D20" s="25"/>
      <c r="E20" s="25"/>
      <c r="F20" s="25"/>
      <c r="G20" s="1"/>
      <c r="H20" s="1">
        <f t="shared" si="4"/>
        <v>0</v>
      </c>
      <c r="I20" s="54" t="str">
        <f t="shared" si="5"/>
        <v/>
      </c>
      <c r="J20" s="26" t="str">
        <f t="shared" si="0"/>
        <v/>
      </c>
      <c r="K20" s="26" t="str">
        <f t="shared" si="1"/>
        <v/>
      </c>
      <c r="L20" s="26" t="str">
        <f t="shared" si="2"/>
        <v/>
      </c>
      <c r="M20" s="26" t="str">
        <f t="shared" si="3"/>
        <v/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64"/>
      <c r="Y20" s="64"/>
      <c r="Z20" s="64"/>
      <c r="AA20" s="64"/>
      <c r="AB20" s="64"/>
      <c r="AC20" s="64"/>
    </row>
    <row r="21" spans="1:29" x14ac:dyDescent="0.2">
      <c r="A21" s="1">
        <v>17</v>
      </c>
      <c r="B21" s="49">
        <f>namenlijst!B21</f>
        <v>0</v>
      </c>
      <c r="C21" s="25"/>
      <c r="D21" s="25"/>
      <c r="E21" s="25"/>
      <c r="F21" s="25"/>
      <c r="G21" s="1"/>
      <c r="H21" s="1">
        <f t="shared" si="4"/>
        <v>0</v>
      </c>
      <c r="I21" s="54" t="str">
        <f t="shared" si="5"/>
        <v/>
      </c>
      <c r="J21" s="26" t="str">
        <f t="shared" si="0"/>
        <v/>
      </c>
      <c r="K21" s="26" t="str">
        <f t="shared" si="1"/>
        <v/>
      </c>
      <c r="L21" s="26" t="str">
        <f t="shared" si="2"/>
        <v/>
      </c>
      <c r="M21" s="26" t="str">
        <f t="shared" si="3"/>
        <v/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64"/>
      <c r="Y21" s="64"/>
      <c r="Z21" s="64"/>
      <c r="AA21" s="64"/>
      <c r="AB21" s="64"/>
      <c r="AC21" s="64"/>
    </row>
    <row r="22" spans="1:29" x14ac:dyDescent="0.2">
      <c r="A22" s="1">
        <v>18</v>
      </c>
      <c r="B22" s="49">
        <f>namenlijst!B22</f>
        <v>0</v>
      </c>
      <c r="C22" s="25"/>
      <c r="D22" s="25"/>
      <c r="E22" s="25"/>
      <c r="F22" s="25"/>
      <c r="G22" s="1"/>
      <c r="H22" s="1">
        <f t="shared" si="4"/>
        <v>0</v>
      </c>
      <c r="I22" s="54" t="str">
        <f t="shared" si="5"/>
        <v/>
      </c>
      <c r="J22" s="26" t="str">
        <f t="shared" si="0"/>
        <v/>
      </c>
      <c r="K22" s="26" t="str">
        <f t="shared" si="1"/>
        <v/>
      </c>
      <c r="L22" s="26" t="str">
        <f t="shared" si="2"/>
        <v/>
      </c>
      <c r="M22" s="26" t="str">
        <f t="shared" si="3"/>
        <v/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64"/>
      <c r="Y22" s="64"/>
      <c r="Z22" s="64"/>
      <c r="AA22" s="64"/>
      <c r="AB22" s="64"/>
      <c r="AC22" s="64"/>
    </row>
    <row r="23" spans="1:29" x14ac:dyDescent="0.2">
      <c r="A23" s="1">
        <v>19</v>
      </c>
      <c r="B23" s="49">
        <f>namenlijst!B23</f>
        <v>0</v>
      </c>
      <c r="C23" s="25"/>
      <c r="D23" s="25"/>
      <c r="E23" s="25"/>
      <c r="F23" s="25"/>
      <c r="G23" s="1"/>
      <c r="H23" s="1">
        <f t="shared" si="4"/>
        <v>0</v>
      </c>
      <c r="I23" s="54" t="str">
        <f t="shared" si="5"/>
        <v/>
      </c>
      <c r="J23" s="26" t="str">
        <f t="shared" si="0"/>
        <v/>
      </c>
      <c r="K23" s="26" t="str">
        <f t="shared" si="1"/>
        <v/>
      </c>
      <c r="L23" s="26" t="str">
        <f t="shared" si="2"/>
        <v/>
      </c>
      <c r="M23" s="26" t="str">
        <f t="shared" si="3"/>
        <v/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64"/>
      <c r="Y23" s="64"/>
      <c r="Z23" s="64"/>
      <c r="AA23" s="64"/>
      <c r="AB23" s="64"/>
      <c r="AC23" s="64"/>
    </row>
    <row r="24" spans="1:29" x14ac:dyDescent="0.2">
      <c r="A24" s="1">
        <v>20</v>
      </c>
      <c r="B24" s="49">
        <f>namenlijst!B24</f>
        <v>0</v>
      </c>
      <c r="C24" s="25"/>
      <c r="D24" s="25"/>
      <c r="E24" s="25"/>
      <c r="F24" s="25"/>
      <c r="G24" s="1"/>
      <c r="H24" s="1">
        <f t="shared" si="4"/>
        <v>0</v>
      </c>
      <c r="I24" s="54" t="str">
        <f t="shared" si="5"/>
        <v/>
      </c>
      <c r="J24" s="26" t="str">
        <f t="shared" si="0"/>
        <v/>
      </c>
      <c r="K24" s="26" t="str">
        <f t="shared" si="1"/>
        <v/>
      </c>
      <c r="L24" s="26" t="str">
        <f t="shared" si="2"/>
        <v/>
      </c>
      <c r="M24" s="26" t="str">
        <f t="shared" si="3"/>
        <v/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64"/>
      <c r="Y24" s="64"/>
      <c r="Z24" s="64"/>
      <c r="AA24" s="64"/>
      <c r="AB24" s="64"/>
      <c r="AC24" s="64"/>
    </row>
    <row r="25" spans="1:29" x14ac:dyDescent="0.2">
      <c r="A25" s="1">
        <v>21</v>
      </c>
      <c r="B25" s="49">
        <f>namenlijst!B25</f>
        <v>0</v>
      </c>
      <c r="C25" s="25"/>
      <c r="D25" s="25"/>
      <c r="E25" s="25"/>
      <c r="F25" s="25"/>
      <c r="G25" s="1"/>
      <c r="H25" s="1">
        <f t="shared" si="4"/>
        <v>0</v>
      </c>
      <c r="I25" s="54" t="str">
        <f t="shared" si="5"/>
        <v/>
      </c>
      <c r="J25" s="26" t="str">
        <f t="shared" si="0"/>
        <v/>
      </c>
      <c r="K25" s="26" t="str">
        <f t="shared" si="1"/>
        <v/>
      </c>
      <c r="L25" s="26" t="str">
        <f t="shared" si="2"/>
        <v/>
      </c>
      <c r="M25" s="26" t="str">
        <f t="shared" si="3"/>
        <v/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64"/>
      <c r="Y25" s="64"/>
      <c r="Z25" s="64"/>
      <c r="AA25" s="64"/>
      <c r="AB25" s="64"/>
      <c r="AC25" s="64"/>
    </row>
    <row r="26" spans="1:29" x14ac:dyDescent="0.2">
      <c r="A26" s="1">
        <v>22</v>
      </c>
      <c r="B26" s="49">
        <f>namenlijst!B26</f>
        <v>0</v>
      </c>
      <c r="C26" s="25"/>
      <c r="D26" s="25"/>
      <c r="E26" s="25"/>
      <c r="F26" s="25"/>
      <c r="G26" s="1"/>
      <c r="H26" s="1">
        <f t="shared" si="4"/>
        <v>0</v>
      </c>
      <c r="I26" s="54" t="str">
        <f t="shared" si="5"/>
        <v/>
      </c>
      <c r="J26" s="26" t="str">
        <f t="shared" si="0"/>
        <v/>
      </c>
      <c r="K26" s="26" t="str">
        <f t="shared" si="1"/>
        <v/>
      </c>
      <c r="L26" s="26" t="str">
        <f t="shared" si="2"/>
        <v/>
      </c>
      <c r="M26" s="26" t="str">
        <f t="shared" si="3"/>
        <v/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64"/>
      <c r="Y26" s="64"/>
      <c r="Z26" s="64"/>
      <c r="AA26" s="64"/>
      <c r="AB26" s="64"/>
      <c r="AC26" s="64"/>
    </row>
    <row r="27" spans="1:29" x14ac:dyDescent="0.2">
      <c r="A27" s="1">
        <v>23</v>
      </c>
      <c r="B27" s="49">
        <f>namenlijst!B27</f>
        <v>0</v>
      </c>
      <c r="C27" s="25"/>
      <c r="D27" s="25"/>
      <c r="E27" s="25"/>
      <c r="F27" s="25"/>
      <c r="G27" s="1"/>
      <c r="H27" s="1">
        <f t="shared" si="4"/>
        <v>0</v>
      </c>
      <c r="I27" s="54" t="str">
        <f t="shared" si="5"/>
        <v/>
      </c>
      <c r="J27" s="26" t="str">
        <f t="shared" si="0"/>
        <v/>
      </c>
      <c r="K27" s="26" t="str">
        <f t="shared" si="1"/>
        <v/>
      </c>
      <c r="L27" s="26" t="str">
        <f t="shared" si="2"/>
        <v/>
      </c>
      <c r="M27" s="26" t="str">
        <f t="shared" si="3"/>
        <v/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64"/>
      <c r="Y27" s="64"/>
      <c r="Z27" s="64"/>
      <c r="AA27" s="64"/>
      <c r="AB27" s="64"/>
      <c r="AC27" s="64"/>
    </row>
    <row r="28" spans="1:29" x14ac:dyDescent="0.2">
      <c r="A28" s="1">
        <v>24</v>
      </c>
      <c r="B28" s="49">
        <f>namenlijst!B28</f>
        <v>0</v>
      </c>
      <c r="C28" s="25"/>
      <c r="D28" s="25"/>
      <c r="E28" s="25"/>
      <c r="F28" s="25"/>
      <c r="G28" s="1"/>
      <c r="H28" s="1">
        <f t="shared" si="4"/>
        <v>0</v>
      </c>
      <c r="I28" s="54" t="str">
        <f t="shared" si="5"/>
        <v/>
      </c>
      <c r="J28" s="26" t="str">
        <f t="shared" si="0"/>
        <v/>
      </c>
      <c r="K28" s="26" t="str">
        <f t="shared" si="1"/>
        <v/>
      </c>
      <c r="L28" s="26" t="str">
        <f t="shared" si="2"/>
        <v/>
      </c>
      <c r="M28" s="26" t="str">
        <f t="shared" si="3"/>
        <v/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64"/>
      <c r="Y28" s="64"/>
      <c r="Z28" s="64"/>
      <c r="AA28" s="64"/>
      <c r="AB28" s="64"/>
      <c r="AC28" s="64"/>
    </row>
    <row r="29" spans="1:29" x14ac:dyDescent="0.2">
      <c r="A29" s="1">
        <v>25</v>
      </c>
      <c r="B29" s="49">
        <f>namenlijst!B29</f>
        <v>0</v>
      </c>
      <c r="C29" s="25"/>
      <c r="D29" s="25"/>
      <c r="E29" s="25"/>
      <c r="F29" s="25"/>
      <c r="G29" s="1"/>
      <c r="H29" s="1">
        <f t="shared" si="4"/>
        <v>0</v>
      </c>
      <c r="I29" s="54" t="str">
        <f t="shared" si="5"/>
        <v/>
      </c>
      <c r="J29" s="26" t="str">
        <f t="shared" si="0"/>
        <v/>
      </c>
      <c r="K29" s="26" t="str">
        <f t="shared" si="1"/>
        <v/>
      </c>
      <c r="L29" s="26" t="str">
        <f t="shared" si="2"/>
        <v/>
      </c>
      <c r="M29" s="26" t="str">
        <f t="shared" si="3"/>
        <v/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64"/>
      <c r="Y29" s="64"/>
      <c r="Z29" s="64"/>
      <c r="AA29" s="64"/>
      <c r="AB29" s="64"/>
      <c r="AC29" s="64"/>
    </row>
    <row r="30" spans="1:29" x14ac:dyDescent="0.2">
      <c r="A30" s="1">
        <v>26</v>
      </c>
      <c r="B30" s="49">
        <f>namenlijst!B30</f>
        <v>0</v>
      </c>
      <c r="C30" s="25"/>
      <c r="D30" s="25"/>
      <c r="E30" s="25"/>
      <c r="F30" s="25"/>
      <c r="G30" s="1"/>
      <c r="H30" s="1">
        <f t="shared" si="4"/>
        <v>0</v>
      </c>
      <c r="I30" s="54" t="str">
        <f t="shared" si="5"/>
        <v/>
      </c>
      <c r="J30" s="26" t="str">
        <f t="shared" si="0"/>
        <v/>
      </c>
      <c r="K30" s="26" t="str">
        <f t="shared" si="1"/>
        <v/>
      </c>
      <c r="L30" s="26" t="str">
        <f t="shared" si="2"/>
        <v/>
      </c>
      <c r="M30" s="26" t="str">
        <f t="shared" si="3"/>
        <v/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64"/>
      <c r="Y30" s="64"/>
      <c r="Z30" s="64"/>
      <c r="AA30" s="64"/>
      <c r="AB30" s="64"/>
      <c r="AC30" s="64"/>
    </row>
    <row r="31" spans="1:29" x14ac:dyDescent="0.2">
      <c r="A31" s="1">
        <v>27</v>
      </c>
      <c r="B31" s="49">
        <f>namenlijst!B31</f>
        <v>0</v>
      </c>
      <c r="C31" s="25"/>
      <c r="D31" s="25"/>
      <c r="E31" s="25"/>
      <c r="F31" s="25"/>
      <c r="G31" s="1"/>
      <c r="H31" s="1">
        <f t="shared" si="4"/>
        <v>0</v>
      </c>
      <c r="I31" s="54" t="str">
        <f t="shared" si="5"/>
        <v/>
      </c>
      <c r="J31" s="26" t="str">
        <f t="shared" si="0"/>
        <v/>
      </c>
      <c r="K31" s="26" t="str">
        <f t="shared" si="1"/>
        <v/>
      </c>
      <c r="L31" s="26" t="str">
        <f t="shared" si="2"/>
        <v/>
      </c>
      <c r="M31" s="26" t="str">
        <f t="shared" si="3"/>
        <v/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64"/>
      <c r="Y31" s="64"/>
      <c r="Z31" s="64"/>
      <c r="AA31" s="64"/>
      <c r="AB31" s="64"/>
      <c r="AC31" s="64"/>
    </row>
    <row r="32" spans="1:29" x14ac:dyDescent="0.2">
      <c r="A32" s="1">
        <v>28</v>
      </c>
      <c r="B32" s="49">
        <f>namenlijst!B32</f>
        <v>0</v>
      </c>
      <c r="C32" s="25"/>
      <c r="D32" s="25"/>
      <c r="E32" s="25"/>
      <c r="F32" s="25"/>
      <c r="G32" s="1"/>
      <c r="H32" s="1">
        <f t="shared" si="4"/>
        <v>0</v>
      </c>
      <c r="I32" s="54" t="str">
        <f t="shared" si="5"/>
        <v/>
      </c>
      <c r="J32" s="26" t="str">
        <f t="shared" si="0"/>
        <v/>
      </c>
      <c r="K32" s="26" t="str">
        <f t="shared" si="1"/>
        <v/>
      </c>
      <c r="L32" s="26" t="str">
        <f t="shared" si="2"/>
        <v/>
      </c>
      <c r="M32" s="26" t="str">
        <f t="shared" si="3"/>
        <v/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64"/>
      <c r="Y32" s="64"/>
      <c r="Z32" s="64"/>
      <c r="AA32" s="64"/>
      <c r="AB32" s="64"/>
      <c r="AC32" s="64"/>
    </row>
    <row r="33" spans="1:29" x14ac:dyDescent="0.2">
      <c r="A33" s="1">
        <v>29</v>
      </c>
      <c r="B33" s="49">
        <f>namenlijst!B33</f>
        <v>0</v>
      </c>
      <c r="C33" s="25"/>
      <c r="D33" s="25"/>
      <c r="E33" s="25"/>
      <c r="F33" s="25"/>
      <c r="G33" s="1"/>
      <c r="H33" s="1">
        <f t="shared" si="4"/>
        <v>0</v>
      </c>
      <c r="I33" s="54" t="str">
        <f t="shared" si="5"/>
        <v/>
      </c>
      <c r="J33" s="26" t="str">
        <f t="shared" si="0"/>
        <v/>
      </c>
      <c r="K33" s="26" t="str">
        <f t="shared" si="1"/>
        <v/>
      </c>
      <c r="L33" s="26" t="str">
        <f t="shared" si="2"/>
        <v/>
      </c>
      <c r="M33" s="26" t="str">
        <f t="shared" si="3"/>
        <v/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64"/>
      <c r="Y33" s="64"/>
      <c r="Z33" s="64"/>
      <c r="AA33" s="64"/>
      <c r="AB33" s="64"/>
      <c r="AC33" s="64"/>
    </row>
    <row r="34" spans="1:29" x14ac:dyDescent="0.2">
      <c r="A34" s="1">
        <v>30</v>
      </c>
      <c r="B34" s="49">
        <f>namenlijst!B34</f>
        <v>0</v>
      </c>
      <c r="C34" s="25"/>
      <c r="D34" s="25"/>
      <c r="E34" s="25"/>
      <c r="F34" s="25"/>
      <c r="G34" s="1"/>
      <c r="H34" s="1">
        <f t="shared" si="4"/>
        <v>0</v>
      </c>
      <c r="I34" s="54" t="str">
        <f t="shared" si="5"/>
        <v/>
      </c>
      <c r="J34" s="26" t="str">
        <f t="shared" si="0"/>
        <v/>
      </c>
      <c r="K34" s="26" t="str">
        <f t="shared" si="1"/>
        <v/>
      </c>
      <c r="L34" s="26" t="str">
        <f t="shared" si="2"/>
        <v/>
      </c>
      <c r="M34" s="26" t="str">
        <f t="shared" si="3"/>
        <v/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64"/>
      <c r="Y34" s="64"/>
      <c r="Z34" s="64"/>
      <c r="AA34" s="64"/>
      <c r="AB34" s="64"/>
      <c r="AC34" s="64"/>
    </row>
    <row r="35" spans="1:29" x14ac:dyDescent="0.2">
      <c r="A35" s="1">
        <v>31</v>
      </c>
      <c r="B35" s="49">
        <f>namenlijst!B35</f>
        <v>0</v>
      </c>
      <c r="C35" s="25"/>
      <c r="D35" s="25"/>
      <c r="E35" s="25"/>
      <c r="F35" s="25"/>
      <c r="G35" s="1"/>
      <c r="H35" s="1">
        <f t="shared" si="4"/>
        <v>0</v>
      </c>
      <c r="I35" s="54" t="str">
        <f t="shared" si="5"/>
        <v/>
      </c>
      <c r="J35" s="26" t="str">
        <f t="shared" si="0"/>
        <v/>
      </c>
      <c r="K35" s="26" t="str">
        <f t="shared" si="1"/>
        <v/>
      </c>
      <c r="L35" s="26" t="str">
        <f t="shared" si="2"/>
        <v/>
      </c>
      <c r="M35" s="26" t="str">
        <f t="shared" si="3"/>
        <v/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64"/>
      <c r="Y35" s="64"/>
      <c r="Z35" s="64"/>
      <c r="AA35" s="64"/>
      <c r="AB35" s="64"/>
      <c r="AC35" s="64"/>
    </row>
    <row r="36" spans="1:29" x14ac:dyDescent="0.2">
      <c r="A36" s="1">
        <v>32</v>
      </c>
      <c r="B36" s="48">
        <f>namenlijst!B36</f>
        <v>0</v>
      </c>
      <c r="C36" s="25"/>
      <c r="D36" s="25"/>
      <c r="E36" s="25"/>
      <c r="F36" s="25"/>
      <c r="G36" s="1"/>
      <c r="H36" s="1">
        <f t="shared" si="4"/>
        <v>0</v>
      </c>
      <c r="I36" s="54" t="str">
        <f t="shared" si="5"/>
        <v/>
      </c>
      <c r="J36" s="26" t="str">
        <f t="shared" si="0"/>
        <v/>
      </c>
      <c r="K36" s="26" t="str">
        <f t="shared" si="1"/>
        <v/>
      </c>
      <c r="L36" s="26" t="str">
        <f t="shared" si="2"/>
        <v/>
      </c>
      <c r="M36" s="26" t="str">
        <f t="shared" si="3"/>
        <v/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64"/>
      <c r="Y36" s="64"/>
      <c r="Z36" s="64"/>
      <c r="AA36" s="64"/>
      <c r="AB36" s="64"/>
      <c r="AC36" s="64"/>
    </row>
    <row r="37" spans="1:29" x14ac:dyDescent="0.2">
      <c r="A37" s="1">
        <v>33</v>
      </c>
      <c r="B37" s="48">
        <f>namenlijst!B37</f>
        <v>0</v>
      </c>
      <c r="C37" s="25"/>
      <c r="D37" s="25"/>
      <c r="E37" s="25"/>
      <c r="F37" s="25"/>
      <c r="G37" s="1"/>
      <c r="H37" s="1">
        <f t="shared" si="4"/>
        <v>0</v>
      </c>
      <c r="I37" s="54" t="str">
        <f t="shared" si="5"/>
        <v/>
      </c>
      <c r="J37" s="26" t="str">
        <f t="shared" si="0"/>
        <v/>
      </c>
      <c r="K37" s="26" t="str">
        <f t="shared" si="1"/>
        <v/>
      </c>
      <c r="L37" s="26" t="str">
        <f t="shared" si="2"/>
        <v/>
      </c>
      <c r="M37" s="26" t="str">
        <f t="shared" si="3"/>
        <v/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64"/>
      <c r="Y37" s="64"/>
      <c r="Z37" s="64"/>
      <c r="AA37" s="64"/>
      <c r="AB37" s="64"/>
      <c r="AC37" s="64"/>
    </row>
    <row r="38" spans="1:29" x14ac:dyDescent="0.2">
      <c r="A38" s="1">
        <v>34</v>
      </c>
      <c r="B38" s="48">
        <f>namenlijst!B38</f>
        <v>0</v>
      </c>
      <c r="C38" s="25"/>
      <c r="D38" s="25"/>
      <c r="E38" s="25"/>
      <c r="F38" s="25"/>
      <c r="G38" s="1"/>
      <c r="H38" s="1">
        <f t="shared" si="4"/>
        <v>0</v>
      </c>
      <c r="I38" s="54" t="str">
        <f t="shared" si="5"/>
        <v/>
      </c>
      <c r="J38" s="26" t="str">
        <f t="shared" si="0"/>
        <v/>
      </c>
      <c r="K38" s="26" t="str">
        <f t="shared" si="1"/>
        <v/>
      </c>
      <c r="L38" s="26" t="str">
        <f t="shared" si="2"/>
        <v/>
      </c>
      <c r="M38" s="26" t="str">
        <f t="shared" si="3"/>
        <v/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64"/>
      <c r="Y38" s="64"/>
      <c r="Z38" s="64"/>
      <c r="AA38" s="64"/>
      <c r="AB38" s="64"/>
      <c r="AC38" s="64"/>
    </row>
    <row r="39" spans="1:29" x14ac:dyDescent="0.2">
      <c r="A39" s="1">
        <v>35</v>
      </c>
      <c r="B39" s="48">
        <f>namenlijst!B39</f>
        <v>0</v>
      </c>
      <c r="C39" s="25"/>
      <c r="D39" s="25"/>
      <c r="E39" s="25"/>
      <c r="F39" s="25"/>
      <c r="G39" s="1"/>
      <c r="H39" s="1">
        <f t="shared" si="4"/>
        <v>0</v>
      </c>
      <c r="I39" s="54" t="str">
        <f t="shared" si="5"/>
        <v/>
      </c>
      <c r="J39" s="26" t="str">
        <f t="shared" si="0"/>
        <v/>
      </c>
      <c r="K39" s="26" t="str">
        <f t="shared" si="1"/>
        <v/>
      </c>
      <c r="L39" s="26" t="str">
        <f t="shared" si="2"/>
        <v/>
      </c>
      <c r="M39" s="26" t="str">
        <f t="shared" si="3"/>
        <v/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64"/>
      <c r="Y39" s="64"/>
      <c r="Z39" s="64"/>
      <c r="AA39" s="64"/>
      <c r="AB39" s="64"/>
      <c r="AC39" s="64"/>
    </row>
    <row r="40" spans="1:2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0"/>
    </row>
    <row r="41" spans="1:29" x14ac:dyDescent="0.2">
      <c r="A41" s="11"/>
      <c r="B41" s="11" t="s">
        <v>17</v>
      </c>
      <c r="C41" s="12">
        <f>COUNTIF(C5:C39,"&lt;7")</f>
        <v>0</v>
      </c>
      <c r="D41" s="12">
        <f>COUNTIF(D5:D39,"&lt;7")</f>
        <v>0</v>
      </c>
      <c r="E41" s="12">
        <f>COUNTIF(E5:E39,"&lt;11")</f>
        <v>0</v>
      </c>
      <c r="F41" s="12">
        <f>COUNTIF(F5:F39,"&lt;11")</f>
        <v>0</v>
      </c>
      <c r="G41" s="12"/>
      <c r="H41" s="12"/>
      <c r="I41" s="12"/>
      <c r="J41" s="12"/>
      <c r="K41" s="12"/>
      <c r="L41" s="12"/>
      <c r="M41" s="12"/>
      <c r="N41" s="12">
        <f>(N45-N44)</f>
        <v>0</v>
      </c>
      <c r="O41" s="12">
        <f t="shared" ref="O41:W41" si="6">(O45-O44)</f>
        <v>0</v>
      </c>
      <c r="P41" s="12">
        <f t="shared" si="6"/>
        <v>0</v>
      </c>
      <c r="Q41" s="12">
        <f t="shared" si="6"/>
        <v>0</v>
      </c>
      <c r="R41" s="12">
        <f t="shared" si="6"/>
        <v>0</v>
      </c>
      <c r="S41" s="12">
        <f t="shared" si="6"/>
        <v>0</v>
      </c>
      <c r="T41" s="12">
        <f t="shared" si="6"/>
        <v>0</v>
      </c>
      <c r="U41" s="12">
        <f t="shared" si="6"/>
        <v>0</v>
      </c>
      <c r="V41" s="12">
        <f t="shared" si="6"/>
        <v>0</v>
      </c>
      <c r="W41" s="12">
        <f t="shared" si="6"/>
        <v>0</v>
      </c>
    </row>
    <row r="42" spans="1:29" x14ac:dyDescent="0.2">
      <c r="A42" s="11"/>
      <c r="B42" s="11" t="s">
        <v>16</v>
      </c>
      <c r="C42" s="12">
        <f>namenlijst!$B$40</f>
        <v>0</v>
      </c>
      <c r="D42" s="12">
        <f>namenlijst!$B$40</f>
        <v>0</v>
      </c>
      <c r="E42" s="12">
        <f>namenlijst!$B$40</f>
        <v>0</v>
      </c>
      <c r="F42" s="12">
        <f>namenlijst!$B$40</f>
        <v>0</v>
      </c>
      <c r="G42" s="12"/>
      <c r="H42" s="12"/>
      <c r="I42" s="12"/>
      <c r="J42" s="12"/>
      <c r="K42" s="12"/>
      <c r="L42" s="12"/>
      <c r="M42" s="12"/>
      <c r="N42" s="12">
        <f>namenlijst!$B$40</f>
        <v>0</v>
      </c>
      <c r="O42" s="12">
        <f>namenlijst!$B$40</f>
        <v>0</v>
      </c>
      <c r="P42" s="12">
        <f>namenlijst!$B$40</f>
        <v>0</v>
      </c>
      <c r="Q42" s="12">
        <f>namenlijst!$B$40</f>
        <v>0</v>
      </c>
      <c r="R42" s="12">
        <f>namenlijst!$B$40</f>
        <v>0</v>
      </c>
      <c r="S42" s="12">
        <f>namenlijst!$B$40</f>
        <v>0</v>
      </c>
      <c r="T42" s="12">
        <f>namenlijst!$B$40</f>
        <v>0</v>
      </c>
      <c r="U42" s="12">
        <f>namenlijst!$B$40</f>
        <v>0</v>
      </c>
      <c r="V42" s="12">
        <f>namenlijst!$B$40</f>
        <v>0</v>
      </c>
      <c r="W42" s="12">
        <f>namenlijst!$B$40</f>
        <v>0</v>
      </c>
    </row>
    <row r="43" spans="1:29" x14ac:dyDescent="0.2">
      <c r="A43" s="13"/>
      <c r="B43" s="14" t="s">
        <v>18</v>
      </c>
      <c r="C43" s="29" t="e">
        <f>(C41/C42)</f>
        <v>#DIV/0!</v>
      </c>
      <c r="D43" s="29" t="e">
        <f>(D41/D42)</f>
        <v>#DIV/0!</v>
      </c>
      <c r="E43" s="29" t="e">
        <f>(E41/E42)</f>
        <v>#DIV/0!</v>
      </c>
      <c r="F43" s="29" t="e">
        <f>(F41/F42)</f>
        <v>#DIV/0!</v>
      </c>
      <c r="G43" s="29"/>
      <c r="H43" s="29"/>
      <c r="I43" s="55"/>
      <c r="J43" s="29"/>
      <c r="K43" s="29"/>
      <c r="L43" s="65"/>
      <c r="M43" s="65"/>
      <c r="N43" s="29" t="e">
        <f t="shared" ref="N43:W43" si="7">(N41/N42)</f>
        <v>#DIV/0!</v>
      </c>
      <c r="O43" s="29" t="e">
        <f t="shared" si="7"/>
        <v>#DIV/0!</v>
      </c>
      <c r="P43" s="29" t="e">
        <f t="shared" si="7"/>
        <v>#DIV/0!</v>
      </c>
      <c r="Q43" s="29" t="e">
        <f t="shared" si="7"/>
        <v>#DIV/0!</v>
      </c>
      <c r="R43" s="29" t="e">
        <f t="shared" si="7"/>
        <v>#DIV/0!</v>
      </c>
      <c r="S43" s="29" t="e">
        <f t="shared" si="7"/>
        <v>#DIV/0!</v>
      </c>
      <c r="T43" s="29" t="e">
        <f t="shared" si="7"/>
        <v>#DIV/0!</v>
      </c>
      <c r="U43" s="29" t="e">
        <f t="shared" si="7"/>
        <v>#DIV/0!</v>
      </c>
      <c r="V43" s="29" t="e">
        <f t="shared" si="7"/>
        <v>#DIV/0!</v>
      </c>
      <c r="W43" s="30" t="e">
        <f t="shared" si="7"/>
        <v>#DIV/0!</v>
      </c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0">
        <f>COUNTIF(N5:N39,1)</f>
        <v>0</v>
      </c>
      <c r="O44" s="50">
        <f t="shared" ref="O44:W44" si="8">COUNTIF(O5:O39,1)</f>
        <v>0</v>
      </c>
      <c r="P44" s="50">
        <f t="shared" si="8"/>
        <v>0</v>
      </c>
      <c r="Q44" s="50">
        <f t="shared" si="8"/>
        <v>0</v>
      </c>
      <c r="R44" s="50">
        <f t="shared" si="8"/>
        <v>0</v>
      </c>
      <c r="S44" s="50">
        <f t="shared" si="8"/>
        <v>0</v>
      </c>
      <c r="T44" s="50">
        <f t="shared" si="8"/>
        <v>0</v>
      </c>
      <c r="U44" s="50">
        <f t="shared" si="8"/>
        <v>0</v>
      </c>
      <c r="V44" s="50">
        <f t="shared" si="8"/>
        <v>0</v>
      </c>
      <c r="W44" s="50">
        <f t="shared" si="8"/>
        <v>0</v>
      </c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0">
        <f>COUNTA(N5:N39)</f>
        <v>0</v>
      </c>
      <c r="O45" s="50">
        <f t="shared" ref="O45:W45" si="9">COUNTA(O5:O39)</f>
        <v>0</v>
      </c>
      <c r="P45" s="50">
        <f t="shared" si="9"/>
        <v>0</v>
      </c>
      <c r="Q45" s="50">
        <f t="shared" si="9"/>
        <v>0</v>
      </c>
      <c r="R45" s="50">
        <f t="shared" si="9"/>
        <v>0</v>
      </c>
      <c r="S45" s="50">
        <f t="shared" si="9"/>
        <v>0</v>
      </c>
      <c r="T45" s="50">
        <f t="shared" si="9"/>
        <v>0</v>
      </c>
      <c r="U45" s="50">
        <f t="shared" si="9"/>
        <v>0</v>
      </c>
      <c r="V45" s="50">
        <f t="shared" si="9"/>
        <v>0</v>
      </c>
      <c r="W45" s="50">
        <f t="shared" si="9"/>
        <v>0</v>
      </c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0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0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</row>
    <row r="49" spans="1:1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0"/>
    </row>
    <row r="50" spans="1:1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0"/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0"/>
    </row>
    <row r="52" spans="1:1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0"/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0"/>
    </row>
    <row r="54" spans="1:1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0"/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0"/>
    </row>
  </sheetData>
  <sheetProtection algorithmName="SHA-512" hashValue="AYB6SKfwvcTi9HdTAkBndH47Betz6TXsgv4cpil7HEvyIrc4/TifWbcfCf/oBZkNdanRUU6T3NoIC3QU7p30wQ==" saltValue="mn2Xh4fbgpOLC4YWTKFx0g==" spinCount="100000" sheet="1" objects="1" scenarios="1"/>
  <mergeCells count="41">
    <mergeCell ref="L43:M43"/>
    <mergeCell ref="J3:M3"/>
    <mergeCell ref="J2:M2"/>
    <mergeCell ref="A1:W1"/>
    <mergeCell ref="X4:AC4"/>
    <mergeCell ref="X5:AC5"/>
    <mergeCell ref="X6:AC6"/>
    <mergeCell ref="N3:W3"/>
    <mergeCell ref="X7:AC7"/>
    <mergeCell ref="X8:AC8"/>
    <mergeCell ref="X20:AC20"/>
    <mergeCell ref="X9:AC9"/>
    <mergeCell ref="X10:AC10"/>
    <mergeCell ref="X11:AC11"/>
    <mergeCell ref="X12:AC12"/>
    <mergeCell ref="X13:AC13"/>
    <mergeCell ref="X14:AC14"/>
    <mergeCell ref="X15:AC15"/>
    <mergeCell ref="X16:AC16"/>
    <mergeCell ref="X17:AC17"/>
    <mergeCell ref="X18:AC18"/>
    <mergeCell ref="X19:AC19"/>
    <mergeCell ref="X32:AC32"/>
    <mergeCell ref="X21:AC21"/>
    <mergeCell ref="X22:AC22"/>
    <mergeCell ref="X23:AC23"/>
    <mergeCell ref="X24:AC24"/>
    <mergeCell ref="X25:AC25"/>
    <mergeCell ref="X26:AC26"/>
    <mergeCell ref="X27:AC27"/>
    <mergeCell ref="X28:AC28"/>
    <mergeCell ref="X29:AC29"/>
    <mergeCell ref="X30:AC30"/>
    <mergeCell ref="X31:AC31"/>
    <mergeCell ref="X33:AC33"/>
    <mergeCell ref="X34:AC34"/>
    <mergeCell ref="X39:AC39"/>
    <mergeCell ref="X35:AC35"/>
    <mergeCell ref="X36:AC36"/>
    <mergeCell ref="X37:AC37"/>
    <mergeCell ref="X38:AC38"/>
  </mergeCells>
  <phoneticPr fontId="0" type="noConversion"/>
  <conditionalFormatting sqref="J48">
    <cfRule type="cellIs" dxfId="126" priority="29" stopIfTrue="1" operator="equal">
      <formula>"aktie"</formula>
    </cfRule>
    <cfRule type="cellIs" dxfId="125" priority="30" stopIfTrue="1" operator="equal">
      <formula>"let op!!"</formula>
    </cfRule>
  </conditionalFormatting>
  <conditionalFormatting sqref="C48:F48">
    <cfRule type="cellIs" dxfId="124" priority="31" stopIfTrue="1" operator="equal">
      <formula>3</formula>
    </cfRule>
    <cfRule type="cellIs" dxfId="123" priority="32" stopIfTrue="1" operator="between">
      <formula>1</formula>
      <formula>2</formula>
    </cfRule>
  </conditionalFormatting>
  <conditionalFormatting sqref="E44:F47 E40:F40">
    <cfRule type="cellIs" dxfId="122" priority="33" stopIfTrue="1" operator="between">
      <formula>11</formula>
      <formula>12</formula>
    </cfRule>
    <cfRule type="cellIs" dxfId="121" priority="34" stopIfTrue="1" operator="between">
      <formula>1</formula>
      <formula>10</formula>
    </cfRule>
  </conditionalFormatting>
  <conditionalFormatting sqref="C44:D47 C40:D40">
    <cfRule type="cellIs" dxfId="120" priority="35" stopIfTrue="1" operator="between">
      <formula>7</formula>
      <formula>8</formula>
    </cfRule>
    <cfRule type="cellIs" dxfId="119" priority="36" stopIfTrue="1" operator="between">
      <formula>1</formula>
      <formula>6</formula>
    </cfRule>
  </conditionalFormatting>
  <conditionalFormatting sqref="J44:J47 J4 J40">
    <cfRule type="cellIs" dxfId="118" priority="37" stopIfTrue="1" operator="equal">
      <formula>"1, 10"</formula>
    </cfRule>
    <cfRule type="cellIs" dxfId="117" priority="38" stopIfTrue="1" operator="equal">
      <formula>"1? 10?"</formula>
    </cfRule>
  </conditionalFormatting>
  <conditionalFormatting sqref="K44:K48 K4 K40">
    <cfRule type="cellIs" dxfId="116" priority="39" stopIfTrue="1" operator="equal">
      <formula>"2, 5"</formula>
    </cfRule>
    <cfRule type="cellIs" dxfId="115" priority="40" stopIfTrue="1" operator="equal">
      <formula>"2? 5?"</formula>
    </cfRule>
  </conditionalFormatting>
  <conditionalFormatting sqref="L44:L48 L4 L40">
    <cfRule type="cellIs" dxfId="114" priority="41" stopIfTrue="1" operator="equal">
      <formula>"3, 4, 9"</formula>
    </cfRule>
    <cfRule type="cellIs" dxfId="113" priority="42" stopIfTrue="1" operator="equal">
      <formula>"3? 4? 9?"</formula>
    </cfRule>
  </conditionalFormatting>
  <conditionalFormatting sqref="M44:M48 M4 M40">
    <cfRule type="cellIs" dxfId="112" priority="43" stopIfTrue="1" operator="equal">
      <formula>"6, 7, 8"</formula>
    </cfRule>
    <cfRule type="cellIs" dxfId="111" priority="44" stopIfTrue="1" operator="equal">
      <formula>"6? 7? 8?"</formula>
    </cfRule>
  </conditionalFormatting>
  <conditionalFormatting sqref="C5:D39">
    <cfRule type="cellIs" dxfId="110" priority="45" stopIfTrue="1" operator="between">
      <formula>7</formula>
      <formula>8</formula>
    </cfRule>
    <cfRule type="cellIs" dxfId="109" priority="46" stopIfTrue="1" operator="between">
      <formula>1</formula>
      <formula>6</formula>
    </cfRule>
  </conditionalFormatting>
  <conditionalFormatting sqref="E5:F39">
    <cfRule type="cellIs" dxfId="108" priority="47" stopIfTrue="1" operator="between">
      <formula>11</formula>
      <formula>12</formula>
    </cfRule>
    <cfRule type="cellIs" dxfId="107" priority="48" stopIfTrue="1" operator="between">
      <formula>1</formula>
      <formula>10</formula>
    </cfRule>
  </conditionalFormatting>
  <conditionalFormatting sqref="J5:J39">
    <cfRule type="cellIs" dxfId="106" priority="49" stopIfTrue="1" operator="equal">
      <formula>"1, 10"</formula>
    </cfRule>
    <cfRule type="cellIs" dxfId="105" priority="50" stopIfTrue="1" operator="equal">
      <formula>"1? 10?"</formula>
    </cfRule>
  </conditionalFormatting>
  <conditionalFormatting sqref="K5:K39">
    <cfRule type="cellIs" dxfId="104" priority="51" stopIfTrue="1" operator="equal">
      <formula>"2, 5"</formula>
    </cfRule>
    <cfRule type="cellIs" dxfId="103" priority="52" stopIfTrue="1" operator="equal">
      <formula>"2? 5?"</formula>
    </cfRule>
  </conditionalFormatting>
  <conditionalFormatting sqref="L5:L39">
    <cfRule type="cellIs" dxfId="102" priority="53" stopIfTrue="1" operator="equal">
      <formula>"3, 4, 9"</formula>
    </cfRule>
    <cfRule type="cellIs" dxfId="101" priority="54" stopIfTrue="1" operator="equal">
      <formula>"3? 4? 9?"</formula>
    </cfRule>
  </conditionalFormatting>
  <conditionalFormatting sqref="M5:M39">
    <cfRule type="cellIs" dxfId="100" priority="55" stopIfTrue="1" operator="equal">
      <formula>"6, 7, 8"</formula>
    </cfRule>
    <cfRule type="cellIs" dxfId="99" priority="56" stopIfTrue="1" operator="equal">
      <formula>"6? 7? 8?"</formula>
    </cfRule>
  </conditionalFormatting>
  <conditionalFormatting sqref="N43:W43">
    <cfRule type="cellIs" dxfId="98" priority="57" stopIfTrue="1" operator="greaterThan">
      <formula>0.25</formula>
    </cfRule>
    <cfRule type="cellIs" dxfId="97" priority="58" stopIfTrue="1" operator="greaterThan">
      <formula>0.2</formula>
    </cfRule>
    <cfRule type="cellIs" dxfId="96" priority="59" stopIfTrue="1" operator="greaterThan">
      <formula>0.1</formula>
    </cfRule>
  </conditionalFormatting>
  <conditionalFormatting sqref="C43:F43">
    <cfRule type="cellIs" dxfId="95" priority="60" stopIfTrue="1" operator="greaterThan">
      <formula>0.25</formula>
    </cfRule>
    <cfRule type="cellIs" dxfId="94" priority="61" stopIfTrue="1" operator="greaterThan">
      <formula>0.2</formula>
    </cfRule>
    <cfRule type="cellIs" dxfId="93" priority="62" stopIfTrue="1" operator="greaterThan">
      <formula>0.1</formula>
    </cfRule>
  </conditionalFormatting>
  <conditionalFormatting sqref="B5:B39">
    <cfRule type="expression" priority="6" stopIfTrue="1">
      <formula>$H5=0</formula>
    </cfRule>
    <cfRule type="expression" dxfId="92" priority="7" stopIfTrue="1">
      <formula>$H5&lt;46</formula>
    </cfRule>
    <cfRule type="expression" dxfId="91" priority="8" stopIfTrue="1">
      <formula>$H5&lt;48</formula>
    </cfRule>
  </conditionalFormatting>
  <conditionalFormatting sqref="B5:B30">
    <cfRule type="expression" dxfId="90" priority="9">
      <formula>$H5&lt;50</formula>
    </cfRule>
    <cfRule type="expression" dxfId="89" priority="10">
      <formula>$H5&gt;49</formula>
    </cfRule>
  </conditionalFormatting>
  <conditionalFormatting sqref="I5:I39">
    <cfRule type="expression" dxfId="88" priority="1">
      <formula>$H5=0</formula>
    </cfRule>
    <cfRule type="expression" dxfId="87" priority="2">
      <formula>$H5&lt;46</formula>
    </cfRule>
    <cfRule type="expression" dxfId="86" priority="3">
      <formula>$H5&lt;48</formula>
    </cfRule>
    <cfRule type="expression" dxfId="85" priority="4">
      <formula>$H5&lt;50</formula>
    </cfRule>
    <cfRule type="expression" dxfId="84" priority="5">
      <formula>$H5&gt;49</formula>
    </cfRule>
  </conditionalFormatting>
  <pageMargins left="0.27559055118110237" right="0.15748031496062992" top="0.27559055118110237" bottom="0.15748031496062992" header="0.15748031496062992" footer="0.15748031496062992"/>
  <pageSetup paperSize="9" scale="77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showGridLines="0" showRowColHeaders="0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2.75" x14ac:dyDescent="0.2"/>
  <cols>
    <col min="1" max="1" width="4.140625" bestFit="1" customWidth="1"/>
    <col min="2" max="2" width="24.42578125" customWidth="1"/>
    <col min="3" max="6" width="10.140625" bestFit="1" customWidth="1"/>
    <col min="7" max="7" width="3.28515625" bestFit="1" customWidth="1"/>
    <col min="8" max="8" width="4.5703125" bestFit="1" customWidth="1"/>
    <col min="9" max="9" width="12.7109375" customWidth="1"/>
    <col min="10" max="13" width="8.140625" customWidth="1"/>
    <col min="14" max="14" width="6.7109375" style="19" customWidth="1"/>
    <col min="15" max="23" width="6.7109375" style="20" customWidth="1"/>
    <col min="24" max="16384" width="9.140625" style="2"/>
  </cols>
  <sheetData>
    <row r="1" spans="1:29" s="17" customFormat="1" ht="20.25" customHeight="1" x14ac:dyDescent="0.25">
      <c r="A1" s="68" t="s">
        <v>14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9" s="17" customFormat="1" ht="93.75" x14ac:dyDescent="0.25">
      <c r="A2"/>
      <c r="B2" s="3" t="s">
        <v>0</v>
      </c>
      <c r="C2" s="4" t="s">
        <v>4</v>
      </c>
      <c r="D2" s="4" t="s">
        <v>5</v>
      </c>
      <c r="E2" s="4" t="s">
        <v>6</v>
      </c>
      <c r="F2" s="4" t="s">
        <v>7</v>
      </c>
      <c r="G2" s="4"/>
      <c r="H2" s="4" t="s">
        <v>1</v>
      </c>
      <c r="I2" s="4"/>
      <c r="J2" s="67" t="s">
        <v>2</v>
      </c>
      <c r="K2" s="67"/>
      <c r="L2" s="67"/>
      <c r="M2" s="67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9" s="16" customFormat="1" ht="11.25" x14ac:dyDescent="0.2">
      <c r="A3" s="9"/>
      <c r="B3" s="10" t="s">
        <v>8</v>
      </c>
      <c r="C3" s="5" t="s">
        <v>22</v>
      </c>
      <c r="D3" s="5" t="s">
        <v>15</v>
      </c>
      <c r="E3" s="5" t="s">
        <v>11</v>
      </c>
      <c r="F3" s="5" t="s">
        <v>11</v>
      </c>
      <c r="G3" s="6"/>
      <c r="H3" s="7"/>
      <c r="I3" s="8"/>
      <c r="J3" s="66" t="s">
        <v>13</v>
      </c>
      <c r="K3" s="66"/>
      <c r="L3" s="66"/>
      <c r="M3" s="66"/>
      <c r="N3" s="71" t="s">
        <v>20</v>
      </c>
      <c r="O3" s="71"/>
      <c r="P3" s="71"/>
      <c r="Q3" s="71"/>
      <c r="R3" s="71"/>
      <c r="S3" s="71"/>
      <c r="T3" s="71"/>
      <c r="U3" s="71"/>
      <c r="V3" s="71"/>
      <c r="W3" s="71"/>
    </row>
    <row r="4" spans="1:29" s="16" customFormat="1" x14ac:dyDescent="0.2">
      <c r="A4" s="41"/>
      <c r="B4" s="42" t="s">
        <v>3</v>
      </c>
      <c r="C4" s="43">
        <v>10</v>
      </c>
      <c r="D4" s="43">
        <v>10</v>
      </c>
      <c r="E4" s="43">
        <v>15</v>
      </c>
      <c r="F4" s="43">
        <v>15</v>
      </c>
      <c r="G4" s="44"/>
      <c r="H4" s="43">
        <v>50</v>
      </c>
      <c r="I4" s="45"/>
      <c r="J4" s="46" t="str">
        <f t="shared" ref="J4:J39" si="0">IF(C4=0,"",IF(C4&lt;7,"1, 10",IF(C4&lt;9,"1? 10?",IF(C4&gt;=9,""))))</f>
        <v/>
      </c>
      <c r="K4" s="46" t="str">
        <f t="shared" ref="K4:K39" si="1">IF(D4=0,"",IF(D4&lt;7,"2, 5",IF(D4&lt;9,"2? 5?",IF(D4&gt;=9,""))))</f>
        <v/>
      </c>
      <c r="L4" s="46" t="str">
        <f t="shared" ref="L4:L39" si="2">IF(E4=0,"",IF(E4&lt;11,"3, 4, 9",IF(E4&lt;13,"3? 4? 9?",IF(E4&gt;=13,""))))</f>
        <v/>
      </c>
      <c r="M4" s="46" t="str">
        <f t="shared" ref="M4:M39" si="3">IF(F4=0,"",IF(F4&lt;11,"6, 7, 8",IF(F4&lt;13,"6? 7? 8?",IF(F4&gt;=13,""))))</f>
        <v/>
      </c>
      <c r="N4" s="47">
        <v>1</v>
      </c>
      <c r="O4" s="47">
        <v>10</v>
      </c>
      <c r="P4" s="47">
        <v>2</v>
      </c>
      <c r="Q4" s="47">
        <v>5</v>
      </c>
      <c r="R4" s="47">
        <v>3</v>
      </c>
      <c r="S4" s="47">
        <v>4</v>
      </c>
      <c r="T4" s="47">
        <v>9</v>
      </c>
      <c r="U4" s="47">
        <v>6</v>
      </c>
      <c r="V4" s="47">
        <v>7</v>
      </c>
      <c r="W4" s="47">
        <v>8</v>
      </c>
      <c r="X4" s="70" t="s">
        <v>29</v>
      </c>
      <c r="Y4" s="70"/>
      <c r="Z4" s="70"/>
      <c r="AA4" s="70"/>
      <c r="AB4" s="70"/>
      <c r="AC4" s="70"/>
    </row>
    <row r="5" spans="1:29" s="17" customFormat="1" x14ac:dyDescent="0.2">
      <c r="A5" s="1">
        <v>1</v>
      </c>
      <c r="B5" s="48">
        <f>namenlijst!B5</f>
        <v>0</v>
      </c>
      <c r="C5" s="25"/>
      <c r="D5" s="25"/>
      <c r="E5" s="25"/>
      <c r="F5" s="25"/>
      <c r="G5" s="1"/>
      <c r="H5" s="1">
        <f t="shared" ref="H5:H39" si="4">SUM(C5:F5)</f>
        <v>0</v>
      </c>
      <c r="I5" s="54" t="str">
        <f>IF(H5=0,"",IF(H5&lt;46,"onvoldoende",IF(H5&lt;48,"matig",IF(H5&lt;50,"voldoende",IF(H5&gt;49,"goed")))))</f>
        <v/>
      </c>
      <c r="J5" s="26" t="str">
        <f t="shared" si="0"/>
        <v/>
      </c>
      <c r="K5" s="26" t="str">
        <f t="shared" si="1"/>
        <v/>
      </c>
      <c r="L5" s="26" t="str">
        <f t="shared" si="2"/>
        <v/>
      </c>
      <c r="M5" s="26" t="str">
        <f t="shared" si="3"/>
        <v/>
      </c>
      <c r="N5" s="25"/>
      <c r="O5" s="25"/>
      <c r="P5" s="25"/>
      <c r="Q5" s="25"/>
      <c r="R5" s="27"/>
      <c r="S5" s="27"/>
      <c r="T5" s="27"/>
      <c r="U5" s="27"/>
      <c r="V5" s="27"/>
      <c r="W5" s="27"/>
      <c r="X5" s="72"/>
      <c r="Y5" s="64"/>
      <c r="Z5" s="64"/>
      <c r="AA5" s="64"/>
      <c r="AB5" s="64"/>
      <c r="AC5" s="64"/>
    </row>
    <row r="6" spans="1:29" s="17" customFormat="1" x14ac:dyDescent="0.2">
      <c r="A6" s="1">
        <v>2</v>
      </c>
      <c r="B6" s="49">
        <f>namenlijst!B6</f>
        <v>0</v>
      </c>
      <c r="C6" s="25"/>
      <c r="D6" s="25"/>
      <c r="E6" s="25"/>
      <c r="F6" s="25"/>
      <c r="G6" s="1"/>
      <c r="H6" s="1">
        <f t="shared" si="4"/>
        <v>0</v>
      </c>
      <c r="I6" s="54" t="str">
        <f t="shared" ref="I6:I39" si="5">IF(H6=0,"",IF(H6&lt;46,"onvoldoende",IF(H6&lt;48,"matig",IF(H6&lt;50,"voldoende",IF(H6&gt;49,"goed")))))</f>
        <v/>
      </c>
      <c r="J6" s="26" t="str">
        <f t="shared" si="0"/>
        <v/>
      </c>
      <c r="K6" s="26" t="str">
        <f t="shared" si="1"/>
        <v/>
      </c>
      <c r="L6" s="26" t="str">
        <f t="shared" si="2"/>
        <v/>
      </c>
      <c r="M6" s="26" t="str">
        <f t="shared" si="3"/>
        <v/>
      </c>
      <c r="N6" s="25"/>
      <c r="O6" s="25"/>
      <c r="P6" s="25">
        <v>1</v>
      </c>
      <c r="Q6" s="25"/>
      <c r="R6" s="27"/>
      <c r="S6" s="27"/>
      <c r="T6" s="27"/>
      <c r="U6" s="27">
        <v>1</v>
      </c>
      <c r="V6" s="27"/>
      <c r="W6" s="27"/>
      <c r="X6" s="72"/>
      <c r="Y6" s="64"/>
      <c r="Z6" s="64"/>
      <c r="AA6" s="64"/>
      <c r="AB6" s="64"/>
      <c r="AC6" s="64"/>
    </row>
    <row r="7" spans="1:29" s="17" customFormat="1" x14ac:dyDescent="0.2">
      <c r="A7" s="1">
        <v>3</v>
      </c>
      <c r="B7" s="49">
        <f>namenlijst!B7</f>
        <v>0</v>
      </c>
      <c r="C7" s="25"/>
      <c r="D7" s="25"/>
      <c r="E7" s="25"/>
      <c r="F7" s="25"/>
      <c r="G7" s="1"/>
      <c r="H7" s="1">
        <f t="shared" si="4"/>
        <v>0</v>
      </c>
      <c r="I7" s="54" t="str">
        <f t="shared" si="5"/>
        <v/>
      </c>
      <c r="J7" s="26" t="str">
        <f t="shared" si="0"/>
        <v/>
      </c>
      <c r="K7" s="26" t="str">
        <f t="shared" si="1"/>
        <v/>
      </c>
      <c r="L7" s="26" t="str">
        <f t="shared" si="2"/>
        <v/>
      </c>
      <c r="M7" s="26" t="str">
        <f t="shared" si="3"/>
        <v/>
      </c>
      <c r="N7" s="25"/>
      <c r="O7" s="25"/>
      <c r="P7" s="25"/>
      <c r="Q7" s="25"/>
      <c r="R7" s="27"/>
      <c r="S7" s="27"/>
      <c r="T7" s="27"/>
      <c r="U7" s="27"/>
      <c r="V7" s="27"/>
      <c r="W7" s="27"/>
      <c r="X7" s="72"/>
      <c r="Y7" s="64"/>
      <c r="Z7" s="64"/>
      <c r="AA7" s="64"/>
      <c r="AB7" s="64"/>
      <c r="AC7" s="64"/>
    </row>
    <row r="8" spans="1:29" x14ac:dyDescent="0.2">
      <c r="A8" s="1">
        <v>4</v>
      </c>
      <c r="B8" s="49">
        <f>namenlijst!B8</f>
        <v>0</v>
      </c>
      <c r="C8" s="25"/>
      <c r="D8" s="25"/>
      <c r="E8" s="25"/>
      <c r="F8" s="25"/>
      <c r="G8" s="1"/>
      <c r="H8" s="1">
        <f t="shared" si="4"/>
        <v>0</v>
      </c>
      <c r="I8" s="54" t="str">
        <f t="shared" si="5"/>
        <v/>
      </c>
      <c r="J8" s="26" t="str">
        <f t="shared" si="0"/>
        <v/>
      </c>
      <c r="K8" s="26" t="str">
        <f t="shared" si="1"/>
        <v/>
      </c>
      <c r="L8" s="26" t="str">
        <f t="shared" si="2"/>
        <v/>
      </c>
      <c r="M8" s="26" t="str">
        <f t="shared" si="3"/>
        <v/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72"/>
      <c r="Y8" s="64"/>
      <c r="Z8" s="64"/>
      <c r="AA8" s="64"/>
      <c r="AB8" s="64"/>
      <c r="AC8" s="64"/>
    </row>
    <row r="9" spans="1:29" x14ac:dyDescent="0.2">
      <c r="A9" s="1">
        <v>5</v>
      </c>
      <c r="B9" s="49">
        <f>namenlijst!B9</f>
        <v>0</v>
      </c>
      <c r="C9" s="25"/>
      <c r="D9" s="25"/>
      <c r="E9" s="25"/>
      <c r="F9" s="25"/>
      <c r="G9" s="1"/>
      <c r="H9" s="1">
        <f t="shared" si="4"/>
        <v>0</v>
      </c>
      <c r="I9" s="54" t="str">
        <f t="shared" si="5"/>
        <v/>
      </c>
      <c r="J9" s="26" t="str">
        <f t="shared" si="0"/>
        <v/>
      </c>
      <c r="K9" s="26" t="str">
        <f t="shared" si="1"/>
        <v/>
      </c>
      <c r="L9" s="26" t="str">
        <f t="shared" si="2"/>
        <v/>
      </c>
      <c r="M9" s="26" t="str">
        <f t="shared" si="3"/>
        <v/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72"/>
      <c r="Y9" s="64"/>
      <c r="Z9" s="64"/>
      <c r="AA9" s="64"/>
      <c r="AB9" s="64"/>
      <c r="AC9" s="64"/>
    </row>
    <row r="10" spans="1:29" x14ac:dyDescent="0.2">
      <c r="A10" s="1">
        <v>6</v>
      </c>
      <c r="B10" s="49">
        <f>namenlijst!B10</f>
        <v>0</v>
      </c>
      <c r="C10" s="25"/>
      <c r="D10" s="25"/>
      <c r="E10" s="25"/>
      <c r="F10" s="25"/>
      <c r="G10" s="1"/>
      <c r="H10" s="1">
        <f t="shared" si="4"/>
        <v>0</v>
      </c>
      <c r="I10" s="54" t="str">
        <f t="shared" si="5"/>
        <v/>
      </c>
      <c r="J10" s="26" t="str">
        <f t="shared" si="0"/>
        <v/>
      </c>
      <c r="K10" s="26" t="str">
        <f t="shared" si="1"/>
        <v/>
      </c>
      <c r="L10" s="26" t="str">
        <f t="shared" si="2"/>
        <v/>
      </c>
      <c r="M10" s="26" t="str">
        <f t="shared" si="3"/>
        <v/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72" t="s">
        <v>35</v>
      </c>
      <c r="Y10" s="64"/>
      <c r="Z10" s="64"/>
      <c r="AA10" s="64"/>
      <c r="AB10" s="64"/>
      <c r="AC10" s="64"/>
    </row>
    <row r="11" spans="1:29" x14ac:dyDescent="0.2">
      <c r="A11" s="1">
        <v>7</v>
      </c>
      <c r="B11" s="49">
        <f>namenlijst!B11</f>
        <v>0</v>
      </c>
      <c r="C11" s="25"/>
      <c r="D11" s="25"/>
      <c r="E11" s="25"/>
      <c r="F11" s="25"/>
      <c r="G11" s="1"/>
      <c r="H11" s="1">
        <f t="shared" si="4"/>
        <v>0</v>
      </c>
      <c r="I11" s="54" t="str">
        <f t="shared" si="5"/>
        <v/>
      </c>
      <c r="J11" s="26" t="str">
        <f t="shared" si="0"/>
        <v/>
      </c>
      <c r="K11" s="26" t="str">
        <f t="shared" si="1"/>
        <v/>
      </c>
      <c r="L11" s="26" t="str">
        <f t="shared" si="2"/>
        <v/>
      </c>
      <c r="M11" s="26" t="str">
        <f t="shared" si="3"/>
        <v/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72"/>
      <c r="Y11" s="64"/>
      <c r="Z11" s="64"/>
      <c r="AA11" s="64"/>
      <c r="AB11" s="64"/>
      <c r="AC11" s="64"/>
    </row>
    <row r="12" spans="1:29" x14ac:dyDescent="0.2">
      <c r="A12" s="1">
        <v>8</v>
      </c>
      <c r="B12" s="49">
        <f>namenlijst!B12</f>
        <v>0</v>
      </c>
      <c r="C12" s="25"/>
      <c r="D12" s="25"/>
      <c r="E12" s="25"/>
      <c r="F12" s="25"/>
      <c r="G12" s="1"/>
      <c r="H12" s="1">
        <f t="shared" si="4"/>
        <v>0</v>
      </c>
      <c r="I12" s="54" t="str">
        <f t="shared" si="5"/>
        <v/>
      </c>
      <c r="J12" s="26" t="str">
        <f t="shared" si="0"/>
        <v/>
      </c>
      <c r="K12" s="26" t="str">
        <f t="shared" si="1"/>
        <v/>
      </c>
      <c r="L12" s="26" t="str">
        <f t="shared" si="2"/>
        <v/>
      </c>
      <c r="M12" s="26" t="str">
        <f t="shared" si="3"/>
        <v/>
      </c>
      <c r="N12" s="25"/>
      <c r="O12" s="25"/>
      <c r="P12" s="25"/>
      <c r="Q12" s="25"/>
      <c r="R12" s="25">
        <v>1</v>
      </c>
      <c r="S12" s="25"/>
      <c r="T12" s="25"/>
      <c r="U12" s="25"/>
      <c r="V12" s="25"/>
      <c r="W12" s="25"/>
      <c r="X12" s="72"/>
      <c r="Y12" s="64"/>
      <c r="Z12" s="64"/>
      <c r="AA12" s="64"/>
      <c r="AB12" s="64"/>
      <c r="AC12" s="64"/>
    </row>
    <row r="13" spans="1:29" x14ac:dyDescent="0.2">
      <c r="A13" s="1">
        <v>9</v>
      </c>
      <c r="B13" s="49">
        <f>namenlijst!B13</f>
        <v>0</v>
      </c>
      <c r="C13" s="25"/>
      <c r="D13" s="25"/>
      <c r="E13" s="25"/>
      <c r="F13" s="25"/>
      <c r="G13" s="1"/>
      <c r="H13" s="1">
        <f t="shared" si="4"/>
        <v>0</v>
      </c>
      <c r="I13" s="54" t="str">
        <f t="shared" si="5"/>
        <v/>
      </c>
      <c r="J13" s="26" t="str">
        <f t="shared" si="0"/>
        <v/>
      </c>
      <c r="K13" s="26" t="str">
        <f t="shared" si="1"/>
        <v/>
      </c>
      <c r="L13" s="26" t="str">
        <f t="shared" si="2"/>
        <v/>
      </c>
      <c r="M13" s="26" t="str">
        <f t="shared" si="3"/>
        <v/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72"/>
      <c r="Y13" s="64"/>
      <c r="Z13" s="64"/>
      <c r="AA13" s="64"/>
      <c r="AB13" s="64"/>
      <c r="AC13" s="64"/>
    </row>
    <row r="14" spans="1:29" x14ac:dyDescent="0.2">
      <c r="A14" s="1">
        <v>10</v>
      </c>
      <c r="B14" s="49">
        <f>namenlijst!B14</f>
        <v>0</v>
      </c>
      <c r="C14" s="25"/>
      <c r="D14" s="25"/>
      <c r="E14" s="25"/>
      <c r="F14" s="25"/>
      <c r="G14" s="1"/>
      <c r="H14" s="1">
        <f t="shared" si="4"/>
        <v>0</v>
      </c>
      <c r="I14" s="54" t="str">
        <f t="shared" si="5"/>
        <v/>
      </c>
      <c r="J14" s="26" t="str">
        <f t="shared" si="0"/>
        <v/>
      </c>
      <c r="K14" s="26" t="str">
        <f t="shared" si="1"/>
        <v/>
      </c>
      <c r="L14" s="26" t="str">
        <f t="shared" si="2"/>
        <v/>
      </c>
      <c r="M14" s="26" t="str">
        <f t="shared" si="3"/>
        <v/>
      </c>
      <c r="N14" s="25"/>
      <c r="O14" s="25"/>
      <c r="P14" s="25"/>
      <c r="Q14" s="25"/>
      <c r="R14" s="25"/>
      <c r="S14" s="25"/>
      <c r="T14" s="25">
        <v>2</v>
      </c>
      <c r="U14" s="25">
        <v>1</v>
      </c>
      <c r="V14" s="25">
        <v>1</v>
      </c>
      <c r="W14" s="25"/>
      <c r="X14" s="72"/>
      <c r="Y14" s="64"/>
      <c r="Z14" s="64"/>
      <c r="AA14" s="64"/>
      <c r="AB14" s="64"/>
      <c r="AC14" s="64"/>
    </row>
    <row r="15" spans="1:29" x14ac:dyDescent="0.2">
      <c r="A15" s="1">
        <v>11</v>
      </c>
      <c r="B15" s="49">
        <f>namenlijst!B15</f>
        <v>0</v>
      </c>
      <c r="C15" s="25"/>
      <c r="D15" s="25"/>
      <c r="E15" s="25"/>
      <c r="F15" s="25"/>
      <c r="G15" s="1"/>
      <c r="H15" s="1">
        <f t="shared" si="4"/>
        <v>0</v>
      </c>
      <c r="I15" s="54" t="str">
        <f t="shared" si="5"/>
        <v/>
      </c>
      <c r="J15" s="26" t="str">
        <f t="shared" si="0"/>
        <v/>
      </c>
      <c r="K15" s="26" t="str">
        <f t="shared" si="1"/>
        <v/>
      </c>
      <c r="L15" s="26" t="str">
        <f t="shared" si="2"/>
        <v/>
      </c>
      <c r="M15" s="26" t="str">
        <f t="shared" si="3"/>
        <v/>
      </c>
      <c r="N15" s="25"/>
      <c r="O15" s="25"/>
      <c r="P15" s="25"/>
      <c r="Q15" s="25"/>
      <c r="R15" s="25"/>
      <c r="S15" s="25">
        <v>2</v>
      </c>
      <c r="T15" s="25"/>
      <c r="U15" s="25"/>
      <c r="V15" s="25"/>
      <c r="W15" s="25"/>
      <c r="X15" s="72"/>
      <c r="Y15" s="64"/>
      <c r="Z15" s="64"/>
      <c r="AA15" s="64"/>
      <c r="AB15" s="64"/>
      <c r="AC15" s="64"/>
    </row>
    <row r="16" spans="1:29" x14ac:dyDescent="0.2">
      <c r="A16" s="1">
        <v>12</v>
      </c>
      <c r="B16" s="49">
        <f>namenlijst!B16</f>
        <v>0</v>
      </c>
      <c r="C16" s="25"/>
      <c r="D16" s="25"/>
      <c r="E16" s="25"/>
      <c r="F16" s="25"/>
      <c r="G16" s="1"/>
      <c r="H16" s="1">
        <f t="shared" si="4"/>
        <v>0</v>
      </c>
      <c r="I16" s="54" t="str">
        <f t="shared" si="5"/>
        <v/>
      </c>
      <c r="J16" s="26" t="str">
        <f t="shared" si="0"/>
        <v/>
      </c>
      <c r="K16" s="26" t="str">
        <f t="shared" si="1"/>
        <v/>
      </c>
      <c r="L16" s="26" t="str">
        <f t="shared" si="2"/>
        <v/>
      </c>
      <c r="M16" s="26" t="str">
        <f t="shared" si="3"/>
        <v/>
      </c>
      <c r="N16" s="25"/>
      <c r="O16" s="25"/>
      <c r="P16" s="25"/>
      <c r="Q16" s="25"/>
      <c r="R16" s="25">
        <v>1</v>
      </c>
      <c r="S16" s="25"/>
      <c r="T16" s="25"/>
      <c r="U16" s="25"/>
      <c r="V16" s="25"/>
      <c r="W16" s="25"/>
      <c r="X16" s="72"/>
      <c r="Y16" s="64"/>
      <c r="Z16" s="64"/>
      <c r="AA16" s="64"/>
      <c r="AB16" s="64"/>
      <c r="AC16" s="64"/>
    </row>
    <row r="17" spans="1:29" x14ac:dyDescent="0.2">
      <c r="A17" s="1">
        <v>13</v>
      </c>
      <c r="B17" s="49">
        <f>namenlijst!B17</f>
        <v>0</v>
      </c>
      <c r="C17" s="25"/>
      <c r="D17" s="25"/>
      <c r="E17" s="25"/>
      <c r="F17" s="25"/>
      <c r="G17" s="1"/>
      <c r="H17" s="1">
        <f t="shared" si="4"/>
        <v>0</v>
      </c>
      <c r="I17" s="54" t="str">
        <f t="shared" si="5"/>
        <v/>
      </c>
      <c r="J17" s="26" t="str">
        <f t="shared" si="0"/>
        <v/>
      </c>
      <c r="K17" s="26" t="str">
        <f t="shared" si="1"/>
        <v/>
      </c>
      <c r="L17" s="26" t="str">
        <f t="shared" si="2"/>
        <v/>
      </c>
      <c r="M17" s="26" t="str">
        <f t="shared" si="3"/>
        <v/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72"/>
      <c r="Y17" s="64"/>
      <c r="Z17" s="64"/>
      <c r="AA17" s="64"/>
      <c r="AB17" s="64"/>
      <c r="AC17" s="64"/>
    </row>
    <row r="18" spans="1:29" x14ac:dyDescent="0.2">
      <c r="A18" s="1">
        <v>14</v>
      </c>
      <c r="B18" s="49">
        <f>namenlijst!B18</f>
        <v>0</v>
      </c>
      <c r="C18" s="25"/>
      <c r="D18" s="25"/>
      <c r="E18" s="25"/>
      <c r="F18" s="25"/>
      <c r="G18" s="1"/>
      <c r="H18" s="1">
        <f t="shared" si="4"/>
        <v>0</v>
      </c>
      <c r="I18" s="54" t="str">
        <f t="shared" si="5"/>
        <v/>
      </c>
      <c r="J18" s="26" t="str">
        <f t="shared" si="0"/>
        <v/>
      </c>
      <c r="K18" s="26" t="str">
        <f t="shared" si="1"/>
        <v/>
      </c>
      <c r="L18" s="26" t="str">
        <f t="shared" si="2"/>
        <v/>
      </c>
      <c r="M18" s="26" t="str">
        <f t="shared" si="3"/>
        <v/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72"/>
      <c r="Y18" s="64"/>
      <c r="Z18" s="64"/>
      <c r="AA18" s="64"/>
      <c r="AB18" s="64"/>
      <c r="AC18" s="64"/>
    </row>
    <row r="19" spans="1:29" x14ac:dyDescent="0.2">
      <c r="A19" s="1">
        <v>15</v>
      </c>
      <c r="B19" s="49">
        <f>namenlijst!B19</f>
        <v>0</v>
      </c>
      <c r="C19" s="25"/>
      <c r="D19" s="25"/>
      <c r="E19" s="25"/>
      <c r="F19" s="25"/>
      <c r="G19" s="1"/>
      <c r="H19" s="1">
        <f t="shared" si="4"/>
        <v>0</v>
      </c>
      <c r="I19" s="54" t="str">
        <f t="shared" si="5"/>
        <v/>
      </c>
      <c r="J19" s="26" t="str">
        <f t="shared" si="0"/>
        <v/>
      </c>
      <c r="K19" s="26" t="str">
        <f t="shared" si="1"/>
        <v/>
      </c>
      <c r="L19" s="26" t="str">
        <f t="shared" si="2"/>
        <v/>
      </c>
      <c r="M19" s="26" t="str">
        <f t="shared" si="3"/>
        <v/>
      </c>
      <c r="N19" s="25"/>
      <c r="O19" s="25"/>
      <c r="P19" s="25"/>
      <c r="Q19" s="25"/>
      <c r="R19" s="25"/>
      <c r="S19" s="25">
        <v>1</v>
      </c>
      <c r="T19" s="25"/>
      <c r="U19" s="25"/>
      <c r="V19" s="25"/>
      <c r="W19" s="25">
        <v>1</v>
      </c>
      <c r="X19" s="72"/>
      <c r="Y19" s="64"/>
      <c r="Z19" s="64"/>
      <c r="AA19" s="64"/>
      <c r="AB19" s="64"/>
      <c r="AC19" s="64"/>
    </row>
    <row r="20" spans="1:29" x14ac:dyDescent="0.2">
      <c r="A20" s="1">
        <v>16</v>
      </c>
      <c r="B20" s="49">
        <f>namenlijst!B20</f>
        <v>0</v>
      </c>
      <c r="C20" s="25"/>
      <c r="D20" s="25"/>
      <c r="E20" s="25"/>
      <c r="F20" s="25"/>
      <c r="G20" s="1"/>
      <c r="H20" s="1">
        <f t="shared" si="4"/>
        <v>0</v>
      </c>
      <c r="I20" s="54" t="str">
        <f t="shared" si="5"/>
        <v/>
      </c>
      <c r="J20" s="26" t="str">
        <f t="shared" si="0"/>
        <v/>
      </c>
      <c r="K20" s="26" t="str">
        <f t="shared" si="1"/>
        <v/>
      </c>
      <c r="L20" s="26" t="str">
        <f t="shared" si="2"/>
        <v/>
      </c>
      <c r="M20" s="26" t="str">
        <f t="shared" si="3"/>
        <v/>
      </c>
      <c r="N20" s="25"/>
      <c r="O20" s="25"/>
      <c r="P20" s="25">
        <v>1</v>
      </c>
      <c r="Q20" s="25"/>
      <c r="R20" s="25">
        <v>1</v>
      </c>
      <c r="S20" s="25"/>
      <c r="T20" s="25">
        <v>1</v>
      </c>
      <c r="U20" s="25">
        <v>1</v>
      </c>
      <c r="V20" s="25">
        <v>1</v>
      </c>
      <c r="W20" s="25"/>
      <c r="X20" s="72"/>
      <c r="Y20" s="64"/>
      <c r="Z20" s="64"/>
      <c r="AA20" s="64"/>
      <c r="AB20" s="64"/>
      <c r="AC20" s="64"/>
    </row>
    <row r="21" spans="1:29" x14ac:dyDescent="0.2">
      <c r="A21" s="1">
        <v>17</v>
      </c>
      <c r="B21" s="49">
        <f>namenlijst!B21</f>
        <v>0</v>
      </c>
      <c r="C21" s="25"/>
      <c r="D21" s="25"/>
      <c r="E21" s="25"/>
      <c r="F21" s="25"/>
      <c r="G21" s="1"/>
      <c r="H21" s="1">
        <f t="shared" si="4"/>
        <v>0</v>
      </c>
      <c r="I21" s="54" t="str">
        <f t="shared" si="5"/>
        <v/>
      </c>
      <c r="J21" s="26" t="str">
        <f t="shared" si="0"/>
        <v/>
      </c>
      <c r="K21" s="26" t="str">
        <f t="shared" si="1"/>
        <v/>
      </c>
      <c r="L21" s="26" t="str">
        <f t="shared" si="2"/>
        <v/>
      </c>
      <c r="M21" s="26" t="str">
        <f t="shared" si="3"/>
        <v/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72"/>
      <c r="Y21" s="64"/>
      <c r="Z21" s="64"/>
      <c r="AA21" s="64"/>
      <c r="AB21" s="64"/>
      <c r="AC21" s="64"/>
    </row>
    <row r="22" spans="1:29" x14ac:dyDescent="0.2">
      <c r="A22" s="1">
        <v>18</v>
      </c>
      <c r="B22" s="49">
        <f>namenlijst!B22</f>
        <v>0</v>
      </c>
      <c r="C22" s="25"/>
      <c r="D22" s="25"/>
      <c r="E22" s="25"/>
      <c r="F22" s="25"/>
      <c r="G22" s="1"/>
      <c r="H22" s="1">
        <f t="shared" si="4"/>
        <v>0</v>
      </c>
      <c r="I22" s="54" t="str">
        <f t="shared" si="5"/>
        <v/>
      </c>
      <c r="J22" s="26" t="str">
        <f t="shared" si="0"/>
        <v/>
      </c>
      <c r="K22" s="26" t="str">
        <f t="shared" si="1"/>
        <v/>
      </c>
      <c r="L22" s="26" t="str">
        <f t="shared" si="2"/>
        <v/>
      </c>
      <c r="M22" s="26" t="str">
        <f t="shared" si="3"/>
        <v/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72"/>
      <c r="Y22" s="64"/>
      <c r="Z22" s="64"/>
      <c r="AA22" s="64"/>
      <c r="AB22" s="64"/>
      <c r="AC22" s="64"/>
    </row>
    <row r="23" spans="1:29" x14ac:dyDescent="0.2">
      <c r="A23" s="1">
        <v>19</v>
      </c>
      <c r="B23" s="49">
        <f>namenlijst!B23</f>
        <v>0</v>
      </c>
      <c r="C23" s="25"/>
      <c r="D23" s="25"/>
      <c r="E23" s="25"/>
      <c r="F23" s="25"/>
      <c r="G23" s="1"/>
      <c r="H23" s="1">
        <f t="shared" si="4"/>
        <v>0</v>
      </c>
      <c r="I23" s="54" t="str">
        <f t="shared" si="5"/>
        <v/>
      </c>
      <c r="J23" s="26" t="str">
        <f t="shared" si="0"/>
        <v/>
      </c>
      <c r="K23" s="26" t="str">
        <f t="shared" si="1"/>
        <v/>
      </c>
      <c r="L23" s="26" t="str">
        <f t="shared" si="2"/>
        <v/>
      </c>
      <c r="M23" s="26" t="str">
        <f t="shared" si="3"/>
        <v/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72"/>
      <c r="Y23" s="64"/>
      <c r="Z23" s="64"/>
      <c r="AA23" s="64"/>
      <c r="AB23" s="64"/>
      <c r="AC23" s="64"/>
    </row>
    <row r="24" spans="1:29" x14ac:dyDescent="0.2">
      <c r="A24" s="1">
        <v>20</v>
      </c>
      <c r="B24" s="49">
        <f>namenlijst!B24</f>
        <v>0</v>
      </c>
      <c r="C24" s="25"/>
      <c r="D24" s="25"/>
      <c r="E24" s="25"/>
      <c r="F24" s="25"/>
      <c r="G24" s="1"/>
      <c r="H24" s="1">
        <f t="shared" si="4"/>
        <v>0</v>
      </c>
      <c r="I24" s="54" t="str">
        <f t="shared" si="5"/>
        <v/>
      </c>
      <c r="J24" s="26" t="str">
        <f t="shared" si="0"/>
        <v/>
      </c>
      <c r="K24" s="26" t="str">
        <f t="shared" si="1"/>
        <v/>
      </c>
      <c r="L24" s="26" t="str">
        <f t="shared" si="2"/>
        <v/>
      </c>
      <c r="M24" s="26" t="str">
        <f t="shared" si="3"/>
        <v/>
      </c>
      <c r="N24" s="25"/>
      <c r="O24" s="25"/>
      <c r="P24" s="25"/>
      <c r="Q24" s="25"/>
      <c r="R24" s="25"/>
      <c r="S24" s="25"/>
      <c r="T24" s="25"/>
      <c r="U24" s="25"/>
      <c r="V24" s="25"/>
      <c r="W24" s="25">
        <v>1</v>
      </c>
      <c r="X24" s="72"/>
      <c r="Y24" s="64"/>
      <c r="Z24" s="64"/>
      <c r="AA24" s="64"/>
      <c r="AB24" s="64"/>
      <c r="AC24" s="64"/>
    </row>
    <row r="25" spans="1:29" x14ac:dyDescent="0.2">
      <c r="A25" s="1">
        <v>21</v>
      </c>
      <c r="B25" s="49">
        <f>namenlijst!B25</f>
        <v>0</v>
      </c>
      <c r="C25" s="25"/>
      <c r="D25" s="25"/>
      <c r="E25" s="25"/>
      <c r="F25" s="25"/>
      <c r="G25" s="1"/>
      <c r="H25" s="1">
        <f t="shared" si="4"/>
        <v>0</v>
      </c>
      <c r="I25" s="54" t="str">
        <f t="shared" si="5"/>
        <v/>
      </c>
      <c r="J25" s="26" t="str">
        <f t="shared" si="0"/>
        <v/>
      </c>
      <c r="K25" s="26" t="str">
        <f t="shared" si="1"/>
        <v/>
      </c>
      <c r="L25" s="26" t="str">
        <f t="shared" si="2"/>
        <v/>
      </c>
      <c r="M25" s="26" t="str">
        <f t="shared" si="3"/>
        <v/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72"/>
      <c r="Y25" s="64"/>
      <c r="Z25" s="64"/>
      <c r="AA25" s="64"/>
      <c r="AB25" s="64"/>
      <c r="AC25" s="64"/>
    </row>
    <row r="26" spans="1:29" x14ac:dyDescent="0.2">
      <c r="A26" s="1">
        <v>22</v>
      </c>
      <c r="B26" s="49">
        <f>namenlijst!B26</f>
        <v>0</v>
      </c>
      <c r="C26" s="25"/>
      <c r="D26" s="25"/>
      <c r="E26" s="25"/>
      <c r="F26" s="25"/>
      <c r="G26" s="1"/>
      <c r="H26" s="1">
        <f t="shared" si="4"/>
        <v>0</v>
      </c>
      <c r="I26" s="54" t="str">
        <f t="shared" si="5"/>
        <v/>
      </c>
      <c r="J26" s="26" t="str">
        <f t="shared" si="0"/>
        <v/>
      </c>
      <c r="K26" s="26" t="str">
        <f t="shared" si="1"/>
        <v/>
      </c>
      <c r="L26" s="26" t="str">
        <f t="shared" si="2"/>
        <v/>
      </c>
      <c r="M26" s="26" t="str">
        <f t="shared" si="3"/>
        <v/>
      </c>
      <c r="N26" s="25"/>
      <c r="O26" s="25"/>
      <c r="P26" s="25"/>
      <c r="Q26" s="25"/>
      <c r="R26" s="25"/>
      <c r="S26" s="25"/>
      <c r="T26" s="25"/>
      <c r="U26" s="25"/>
      <c r="V26" s="25"/>
      <c r="W26" s="25">
        <v>1</v>
      </c>
      <c r="X26" s="72"/>
      <c r="Y26" s="64"/>
      <c r="Z26" s="64"/>
      <c r="AA26" s="64"/>
      <c r="AB26" s="64"/>
      <c r="AC26" s="64"/>
    </row>
    <row r="27" spans="1:29" x14ac:dyDescent="0.2">
      <c r="A27" s="1">
        <v>23</v>
      </c>
      <c r="B27" s="49">
        <f>namenlijst!B27</f>
        <v>0</v>
      </c>
      <c r="C27" s="25"/>
      <c r="D27" s="25"/>
      <c r="E27" s="25"/>
      <c r="F27" s="25"/>
      <c r="G27" s="1"/>
      <c r="H27" s="1">
        <f t="shared" si="4"/>
        <v>0</v>
      </c>
      <c r="I27" s="54" t="str">
        <f t="shared" si="5"/>
        <v/>
      </c>
      <c r="J27" s="26" t="str">
        <f t="shared" si="0"/>
        <v/>
      </c>
      <c r="K27" s="26" t="str">
        <f t="shared" si="1"/>
        <v/>
      </c>
      <c r="L27" s="26" t="str">
        <f t="shared" si="2"/>
        <v/>
      </c>
      <c r="M27" s="26" t="str">
        <f t="shared" si="3"/>
        <v/>
      </c>
      <c r="N27" s="25"/>
      <c r="O27" s="25"/>
      <c r="P27" s="25">
        <v>1</v>
      </c>
      <c r="Q27" s="25"/>
      <c r="R27" s="25">
        <v>1</v>
      </c>
      <c r="S27" s="25"/>
      <c r="T27" s="25">
        <v>2</v>
      </c>
      <c r="U27" s="25"/>
      <c r="V27" s="25">
        <v>2</v>
      </c>
      <c r="W27" s="25">
        <v>1</v>
      </c>
      <c r="X27" s="72"/>
      <c r="Y27" s="64"/>
      <c r="Z27" s="64"/>
      <c r="AA27" s="64"/>
      <c r="AB27" s="64"/>
      <c r="AC27" s="64"/>
    </row>
    <row r="28" spans="1:29" x14ac:dyDescent="0.2">
      <c r="A28" s="1">
        <v>24</v>
      </c>
      <c r="B28" s="49">
        <f>namenlijst!B28</f>
        <v>0</v>
      </c>
      <c r="C28" s="25"/>
      <c r="D28" s="25"/>
      <c r="E28" s="25"/>
      <c r="F28" s="25"/>
      <c r="G28" s="1"/>
      <c r="H28" s="1">
        <f t="shared" si="4"/>
        <v>0</v>
      </c>
      <c r="I28" s="54" t="str">
        <f t="shared" si="5"/>
        <v/>
      </c>
      <c r="J28" s="26" t="str">
        <f t="shared" si="0"/>
        <v/>
      </c>
      <c r="K28" s="26" t="str">
        <f t="shared" si="1"/>
        <v/>
      </c>
      <c r="L28" s="26" t="str">
        <f t="shared" si="2"/>
        <v/>
      </c>
      <c r="M28" s="26" t="str">
        <f t="shared" si="3"/>
        <v/>
      </c>
      <c r="N28" s="25"/>
      <c r="O28" s="25"/>
      <c r="P28" s="25"/>
      <c r="Q28" s="25"/>
      <c r="R28" s="25"/>
      <c r="S28" s="25"/>
      <c r="T28" s="25"/>
      <c r="U28" s="25"/>
      <c r="V28" s="25">
        <v>1</v>
      </c>
      <c r="W28" s="25"/>
      <c r="X28" s="72"/>
      <c r="Y28" s="64"/>
      <c r="Z28" s="64"/>
      <c r="AA28" s="64"/>
      <c r="AB28" s="64"/>
      <c r="AC28" s="64"/>
    </row>
    <row r="29" spans="1:29" x14ac:dyDescent="0.2">
      <c r="A29" s="1">
        <v>25</v>
      </c>
      <c r="B29" s="49">
        <f>namenlijst!B29</f>
        <v>0</v>
      </c>
      <c r="C29" s="25"/>
      <c r="D29" s="25"/>
      <c r="E29" s="25"/>
      <c r="F29" s="25"/>
      <c r="G29" s="1"/>
      <c r="H29" s="1">
        <f t="shared" si="4"/>
        <v>0</v>
      </c>
      <c r="I29" s="54" t="str">
        <f t="shared" si="5"/>
        <v/>
      </c>
      <c r="J29" s="26" t="str">
        <f t="shared" si="0"/>
        <v/>
      </c>
      <c r="K29" s="26" t="str">
        <f t="shared" si="1"/>
        <v/>
      </c>
      <c r="L29" s="26" t="str">
        <f t="shared" si="2"/>
        <v/>
      </c>
      <c r="M29" s="26" t="str">
        <f t="shared" si="3"/>
        <v/>
      </c>
      <c r="N29" s="25"/>
      <c r="O29" s="25"/>
      <c r="P29" s="25"/>
      <c r="Q29" s="25"/>
      <c r="R29" s="25"/>
      <c r="S29" s="25"/>
      <c r="T29" s="25"/>
      <c r="U29" s="25">
        <v>2</v>
      </c>
      <c r="V29" s="25"/>
      <c r="W29" s="25">
        <v>1</v>
      </c>
      <c r="X29" s="72"/>
      <c r="Y29" s="64"/>
      <c r="Z29" s="64"/>
      <c r="AA29" s="64"/>
      <c r="AB29" s="64"/>
      <c r="AC29" s="64"/>
    </row>
    <row r="30" spans="1:29" x14ac:dyDescent="0.2">
      <c r="A30" s="1">
        <v>26</v>
      </c>
      <c r="B30" s="49">
        <f>namenlijst!B30</f>
        <v>0</v>
      </c>
      <c r="C30" s="25"/>
      <c r="D30" s="25"/>
      <c r="E30" s="25"/>
      <c r="F30" s="25"/>
      <c r="G30" s="1"/>
      <c r="H30" s="1">
        <f t="shared" si="4"/>
        <v>0</v>
      </c>
      <c r="I30" s="54" t="str">
        <f t="shared" si="5"/>
        <v/>
      </c>
      <c r="J30" s="26" t="str">
        <f t="shared" si="0"/>
        <v/>
      </c>
      <c r="K30" s="26" t="str">
        <f t="shared" si="1"/>
        <v/>
      </c>
      <c r="L30" s="26" t="str">
        <f t="shared" si="2"/>
        <v/>
      </c>
      <c r="M30" s="26" t="str">
        <f t="shared" si="3"/>
        <v/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72"/>
      <c r="Y30" s="64"/>
      <c r="Z30" s="64"/>
      <c r="AA30" s="64"/>
      <c r="AB30" s="64"/>
      <c r="AC30" s="64"/>
    </row>
    <row r="31" spans="1:29" x14ac:dyDescent="0.2">
      <c r="A31" s="1">
        <v>27</v>
      </c>
      <c r="B31" s="49">
        <f>namenlijst!B31</f>
        <v>0</v>
      </c>
      <c r="C31" s="25"/>
      <c r="D31" s="25"/>
      <c r="E31" s="25"/>
      <c r="F31" s="25"/>
      <c r="G31" s="1"/>
      <c r="H31" s="1">
        <f t="shared" si="4"/>
        <v>0</v>
      </c>
      <c r="I31" s="54" t="str">
        <f t="shared" si="5"/>
        <v/>
      </c>
      <c r="J31" s="26" t="str">
        <f t="shared" si="0"/>
        <v/>
      </c>
      <c r="K31" s="26" t="str">
        <f t="shared" si="1"/>
        <v/>
      </c>
      <c r="L31" s="26" t="str">
        <f t="shared" si="2"/>
        <v/>
      </c>
      <c r="M31" s="26" t="str">
        <f t="shared" si="3"/>
        <v/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72"/>
      <c r="Y31" s="64"/>
      <c r="Z31" s="64"/>
      <c r="AA31" s="64"/>
      <c r="AB31" s="64"/>
      <c r="AC31" s="64"/>
    </row>
    <row r="32" spans="1:29" x14ac:dyDescent="0.2">
      <c r="A32" s="1">
        <v>28</v>
      </c>
      <c r="B32" s="49">
        <f>namenlijst!B32</f>
        <v>0</v>
      </c>
      <c r="C32" s="25"/>
      <c r="D32" s="25"/>
      <c r="E32" s="25"/>
      <c r="F32" s="25"/>
      <c r="G32" s="1"/>
      <c r="H32" s="1">
        <f t="shared" si="4"/>
        <v>0</v>
      </c>
      <c r="I32" s="54" t="str">
        <f t="shared" si="5"/>
        <v/>
      </c>
      <c r="J32" s="26" t="str">
        <f t="shared" si="0"/>
        <v/>
      </c>
      <c r="K32" s="26" t="str">
        <f t="shared" si="1"/>
        <v/>
      </c>
      <c r="L32" s="26" t="str">
        <f t="shared" si="2"/>
        <v/>
      </c>
      <c r="M32" s="26" t="str">
        <f t="shared" si="3"/>
        <v/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72"/>
      <c r="Y32" s="64"/>
      <c r="Z32" s="64"/>
      <c r="AA32" s="64"/>
      <c r="AB32" s="64"/>
      <c r="AC32" s="64"/>
    </row>
    <row r="33" spans="1:29" x14ac:dyDescent="0.2">
      <c r="A33" s="1">
        <v>29</v>
      </c>
      <c r="B33" s="49">
        <f>namenlijst!B33</f>
        <v>0</v>
      </c>
      <c r="C33" s="25"/>
      <c r="D33" s="25"/>
      <c r="E33" s="25"/>
      <c r="F33" s="25"/>
      <c r="G33" s="1"/>
      <c r="H33" s="1">
        <f t="shared" si="4"/>
        <v>0</v>
      </c>
      <c r="I33" s="54" t="str">
        <f t="shared" si="5"/>
        <v/>
      </c>
      <c r="J33" s="26" t="str">
        <f t="shared" si="0"/>
        <v/>
      </c>
      <c r="K33" s="26" t="str">
        <f t="shared" si="1"/>
        <v/>
      </c>
      <c r="L33" s="26" t="str">
        <f t="shared" si="2"/>
        <v/>
      </c>
      <c r="M33" s="26" t="str">
        <f t="shared" si="3"/>
        <v/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72"/>
      <c r="Y33" s="64"/>
      <c r="Z33" s="64"/>
      <c r="AA33" s="64"/>
      <c r="AB33" s="64"/>
      <c r="AC33" s="64"/>
    </row>
    <row r="34" spans="1:29" x14ac:dyDescent="0.2">
      <c r="A34" s="1">
        <v>30</v>
      </c>
      <c r="B34" s="49">
        <f>namenlijst!B34</f>
        <v>0</v>
      </c>
      <c r="C34" s="25"/>
      <c r="D34" s="25"/>
      <c r="E34" s="25"/>
      <c r="F34" s="25"/>
      <c r="G34" s="1"/>
      <c r="H34" s="1">
        <f t="shared" si="4"/>
        <v>0</v>
      </c>
      <c r="I34" s="54" t="str">
        <f t="shared" si="5"/>
        <v/>
      </c>
      <c r="J34" s="26" t="str">
        <f t="shared" si="0"/>
        <v/>
      </c>
      <c r="K34" s="26" t="str">
        <f t="shared" si="1"/>
        <v/>
      </c>
      <c r="L34" s="26" t="str">
        <f t="shared" si="2"/>
        <v/>
      </c>
      <c r="M34" s="26" t="str">
        <f t="shared" si="3"/>
        <v/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72"/>
      <c r="Y34" s="64"/>
      <c r="Z34" s="64"/>
      <c r="AA34" s="64"/>
      <c r="AB34" s="64"/>
      <c r="AC34" s="64"/>
    </row>
    <row r="35" spans="1:29" x14ac:dyDescent="0.2">
      <c r="A35" s="1">
        <v>31</v>
      </c>
      <c r="B35" s="49">
        <f>namenlijst!B35</f>
        <v>0</v>
      </c>
      <c r="C35" s="25"/>
      <c r="D35" s="25"/>
      <c r="E35" s="25"/>
      <c r="F35" s="25"/>
      <c r="G35" s="1"/>
      <c r="H35" s="1">
        <f t="shared" si="4"/>
        <v>0</v>
      </c>
      <c r="I35" s="54" t="str">
        <f t="shared" si="5"/>
        <v/>
      </c>
      <c r="J35" s="26" t="str">
        <f t="shared" si="0"/>
        <v/>
      </c>
      <c r="K35" s="26" t="str">
        <f t="shared" si="1"/>
        <v/>
      </c>
      <c r="L35" s="26" t="str">
        <f t="shared" si="2"/>
        <v/>
      </c>
      <c r="M35" s="26" t="str">
        <f t="shared" si="3"/>
        <v/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72"/>
      <c r="Y35" s="64"/>
      <c r="Z35" s="64"/>
      <c r="AA35" s="64"/>
      <c r="AB35" s="64"/>
      <c r="AC35" s="64"/>
    </row>
    <row r="36" spans="1:29" x14ac:dyDescent="0.2">
      <c r="A36" s="1">
        <v>32</v>
      </c>
      <c r="B36" s="48">
        <f>namenlijst!B36</f>
        <v>0</v>
      </c>
      <c r="C36" s="25"/>
      <c r="D36" s="25"/>
      <c r="E36" s="25"/>
      <c r="F36" s="25"/>
      <c r="G36" s="1"/>
      <c r="H36" s="1">
        <f t="shared" si="4"/>
        <v>0</v>
      </c>
      <c r="I36" s="54" t="str">
        <f t="shared" si="5"/>
        <v/>
      </c>
      <c r="J36" s="26" t="str">
        <f t="shared" si="0"/>
        <v/>
      </c>
      <c r="K36" s="26" t="str">
        <f t="shared" si="1"/>
        <v/>
      </c>
      <c r="L36" s="26" t="str">
        <f t="shared" si="2"/>
        <v/>
      </c>
      <c r="M36" s="26" t="str">
        <f t="shared" si="3"/>
        <v/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72"/>
      <c r="Y36" s="64"/>
      <c r="Z36" s="64"/>
      <c r="AA36" s="64"/>
      <c r="AB36" s="64"/>
      <c r="AC36" s="64"/>
    </row>
    <row r="37" spans="1:29" x14ac:dyDescent="0.2">
      <c r="A37" s="1">
        <v>33</v>
      </c>
      <c r="B37" s="48">
        <f>namenlijst!B37</f>
        <v>0</v>
      </c>
      <c r="C37" s="25"/>
      <c r="D37" s="25"/>
      <c r="E37" s="25"/>
      <c r="F37" s="25"/>
      <c r="G37" s="1"/>
      <c r="H37" s="1">
        <f t="shared" si="4"/>
        <v>0</v>
      </c>
      <c r="I37" s="54" t="str">
        <f t="shared" si="5"/>
        <v/>
      </c>
      <c r="J37" s="26" t="str">
        <f t="shared" si="0"/>
        <v/>
      </c>
      <c r="K37" s="26" t="str">
        <f t="shared" si="1"/>
        <v/>
      </c>
      <c r="L37" s="26" t="str">
        <f t="shared" si="2"/>
        <v/>
      </c>
      <c r="M37" s="26" t="str">
        <f t="shared" si="3"/>
        <v/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72"/>
      <c r="Y37" s="64"/>
      <c r="Z37" s="64"/>
      <c r="AA37" s="64"/>
      <c r="AB37" s="64"/>
      <c r="AC37" s="64"/>
    </row>
    <row r="38" spans="1:29" x14ac:dyDescent="0.2">
      <c r="A38" s="1">
        <v>34</v>
      </c>
      <c r="B38" s="48">
        <f>namenlijst!B38</f>
        <v>0</v>
      </c>
      <c r="C38" s="25"/>
      <c r="D38" s="25"/>
      <c r="E38" s="25"/>
      <c r="F38" s="25"/>
      <c r="G38" s="1"/>
      <c r="H38" s="1">
        <f t="shared" si="4"/>
        <v>0</v>
      </c>
      <c r="I38" s="54" t="str">
        <f t="shared" si="5"/>
        <v/>
      </c>
      <c r="J38" s="26" t="str">
        <f t="shared" si="0"/>
        <v/>
      </c>
      <c r="K38" s="26" t="str">
        <f t="shared" si="1"/>
        <v/>
      </c>
      <c r="L38" s="26" t="str">
        <f t="shared" si="2"/>
        <v/>
      </c>
      <c r="M38" s="26" t="str">
        <f t="shared" si="3"/>
        <v/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72"/>
      <c r="Y38" s="64"/>
      <c r="Z38" s="64"/>
      <c r="AA38" s="64"/>
      <c r="AB38" s="64"/>
      <c r="AC38" s="64"/>
    </row>
    <row r="39" spans="1:29" x14ac:dyDescent="0.2">
      <c r="A39" s="1">
        <v>35</v>
      </c>
      <c r="B39" s="48">
        <f>namenlijst!B39</f>
        <v>0</v>
      </c>
      <c r="C39" s="25"/>
      <c r="D39" s="25"/>
      <c r="E39" s="25"/>
      <c r="F39" s="25"/>
      <c r="G39" s="1"/>
      <c r="H39" s="1">
        <f t="shared" si="4"/>
        <v>0</v>
      </c>
      <c r="I39" s="54" t="str">
        <f t="shared" si="5"/>
        <v/>
      </c>
      <c r="J39" s="26" t="str">
        <f t="shared" si="0"/>
        <v/>
      </c>
      <c r="K39" s="26" t="str">
        <f t="shared" si="1"/>
        <v/>
      </c>
      <c r="L39" s="26" t="str">
        <f t="shared" si="2"/>
        <v/>
      </c>
      <c r="M39" s="26" t="str">
        <f t="shared" si="3"/>
        <v/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72"/>
      <c r="Y39" s="64"/>
      <c r="Z39" s="64"/>
      <c r="AA39" s="64"/>
      <c r="AB39" s="64"/>
      <c r="AC39" s="64"/>
    </row>
    <row r="40" spans="1:2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0"/>
    </row>
    <row r="41" spans="1:29" x14ac:dyDescent="0.2">
      <c r="A41" s="11"/>
      <c r="B41" s="11" t="s">
        <v>17</v>
      </c>
      <c r="C41" s="12">
        <f>COUNTIF(C5:C39,"&lt;7")</f>
        <v>0</v>
      </c>
      <c r="D41" s="12">
        <f>COUNTIF(D5:D39,"&lt;7")</f>
        <v>0</v>
      </c>
      <c r="E41" s="12">
        <f>COUNTIF(E5:E39,"&lt;11")</f>
        <v>0</v>
      </c>
      <c r="F41" s="12">
        <f>COUNTIF(F5:F39,"&lt;11")</f>
        <v>0</v>
      </c>
      <c r="G41" s="12"/>
      <c r="H41" s="12"/>
      <c r="I41" s="12"/>
      <c r="J41" s="12"/>
      <c r="K41" s="12"/>
      <c r="L41" s="12"/>
      <c r="M41" s="12"/>
      <c r="N41" s="12">
        <f>(N45-N44)</f>
        <v>0</v>
      </c>
      <c r="O41" s="12">
        <f t="shared" ref="O41:W41" si="6">(O45-O44)</f>
        <v>0</v>
      </c>
      <c r="P41" s="12">
        <f t="shared" si="6"/>
        <v>0</v>
      </c>
      <c r="Q41" s="12">
        <f t="shared" si="6"/>
        <v>0</v>
      </c>
      <c r="R41" s="12">
        <f t="shared" si="6"/>
        <v>0</v>
      </c>
      <c r="S41" s="12">
        <f t="shared" si="6"/>
        <v>1</v>
      </c>
      <c r="T41" s="12">
        <f t="shared" si="6"/>
        <v>2</v>
      </c>
      <c r="U41" s="12">
        <f t="shared" si="6"/>
        <v>1</v>
      </c>
      <c r="V41" s="12">
        <f t="shared" si="6"/>
        <v>1</v>
      </c>
      <c r="W41" s="12">
        <f t="shared" si="6"/>
        <v>0</v>
      </c>
    </row>
    <row r="42" spans="1:29" x14ac:dyDescent="0.2">
      <c r="A42" s="11"/>
      <c r="B42" s="11" t="s">
        <v>16</v>
      </c>
      <c r="C42" s="12">
        <f>namenlijst!$B$40</f>
        <v>0</v>
      </c>
      <c r="D42" s="12">
        <f>namenlijst!$B$40</f>
        <v>0</v>
      </c>
      <c r="E42" s="12">
        <f>namenlijst!$B$40</f>
        <v>0</v>
      </c>
      <c r="F42" s="12">
        <f>namenlijst!$B$40</f>
        <v>0</v>
      </c>
      <c r="G42" s="12"/>
      <c r="H42" s="12"/>
      <c r="I42" s="12"/>
      <c r="J42" s="12"/>
      <c r="K42" s="12"/>
      <c r="L42" s="12"/>
      <c r="M42" s="12"/>
      <c r="N42" s="12">
        <f>namenlijst!$B$40</f>
        <v>0</v>
      </c>
      <c r="O42" s="12">
        <f>namenlijst!$B$40</f>
        <v>0</v>
      </c>
      <c r="P42" s="12">
        <f>namenlijst!$B$40</f>
        <v>0</v>
      </c>
      <c r="Q42" s="12">
        <f>namenlijst!$B$40</f>
        <v>0</v>
      </c>
      <c r="R42" s="12">
        <f>namenlijst!$B$40</f>
        <v>0</v>
      </c>
      <c r="S42" s="12">
        <f>namenlijst!$B$40</f>
        <v>0</v>
      </c>
      <c r="T42" s="12">
        <f>namenlijst!$B$40</f>
        <v>0</v>
      </c>
      <c r="U42" s="12">
        <f>namenlijst!$B$40</f>
        <v>0</v>
      </c>
      <c r="V42" s="12">
        <f>namenlijst!$B$40</f>
        <v>0</v>
      </c>
      <c r="W42" s="12">
        <f>namenlijst!$B$40</f>
        <v>0</v>
      </c>
    </row>
    <row r="43" spans="1:29" x14ac:dyDescent="0.2">
      <c r="A43" s="13"/>
      <c r="B43" s="14" t="s">
        <v>18</v>
      </c>
      <c r="C43" s="29" t="e">
        <f>(C41/C42)</f>
        <v>#DIV/0!</v>
      </c>
      <c r="D43" s="29" t="e">
        <f>(D41/D42)</f>
        <v>#DIV/0!</v>
      </c>
      <c r="E43" s="29" t="e">
        <f>(E41/E42)</f>
        <v>#DIV/0!</v>
      </c>
      <c r="F43" s="29" t="e">
        <f>(F41/F42)</f>
        <v>#DIV/0!</v>
      </c>
      <c r="G43" s="29"/>
      <c r="H43" s="29"/>
      <c r="I43" s="55"/>
      <c r="J43" s="29"/>
      <c r="K43" s="29"/>
      <c r="L43" s="65"/>
      <c r="M43" s="65"/>
      <c r="N43" s="29" t="e">
        <f t="shared" ref="N43:W43" si="7">(N41/N42)</f>
        <v>#DIV/0!</v>
      </c>
      <c r="O43" s="29" t="e">
        <f t="shared" si="7"/>
        <v>#DIV/0!</v>
      </c>
      <c r="P43" s="29" t="e">
        <f t="shared" si="7"/>
        <v>#DIV/0!</v>
      </c>
      <c r="Q43" s="29" t="e">
        <f t="shared" si="7"/>
        <v>#DIV/0!</v>
      </c>
      <c r="R43" s="29" t="e">
        <f t="shared" si="7"/>
        <v>#DIV/0!</v>
      </c>
      <c r="S43" s="29" t="e">
        <f t="shared" si="7"/>
        <v>#DIV/0!</v>
      </c>
      <c r="T43" s="29" t="e">
        <f t="shared" si="7"/>
        <v>#DIV/0!</v>
      </c>
      <c r="U43" s="29" t="e">
        <f t="shared" si="7"/>
        <v>#DIV/0!</v>
      </c>
      <c r="V43" s="29" t="e">
        <f t="shared" si="7"/>
        <v>#DIV/0!</v>
      </c>
      <c r="W43" s="30" t="e">
        <f t="shared" si="7"/>
        <v>#DIV/0!</v>
      </c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0">
        <f>COUNTIF(N5:N39,1)</f>
        <v>0</v>
      </c>
      <c r="O44" s="50">
        <f t="shared" ref="O44:W44" si="8">COUNTIF(O5:O39,1)</f>
        <v>0</v>
      </c>
      <c r="P44" s="50">
        <f t="shared" si="8"/>
        <v>3</v>
      </c>
      <c r="Q44" s="50">
        <f t="shared" si="8"/>
        <v>0</v>
      </c>
      <c r="R44" s="50">
        <f t="shared" si="8"/>
        <v>4</v>
      </c>
      <c r="S44" s="50">
        <f t="shared" si="8"/>
        <v>1</v>
      </c>
      <c r="T44" s="50">
        <f t="shared" si="8"/>
        <v>1</v>
      </c>
      <c r="U44" s="50">
        <f t="shared" si="8"/>
        <v>3</v>
      </c>
      <c r="V44" s="50">
        <f t="shared" si="8"/>
        <v>3</v>
      </c>
      <c r="W44" s="50">
        <f t="shared" si="8"/>
        <v>5</v>
      </c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0">
        <f>COUNTA(N5:N39)</f>
        <v>0</v>
      </c>
      <c r="O45" s="50">
        <f t="shared" ref="O45:W45" si="9">COUNTA(O5:O39)</f>
        <v>0</v>
      </c>
      <c r="P45" s="50">
        <f t="shared" si="9"/>
        <v>3</v>
      </c>
      <c r="Q45" s="50">
        <f t="shared" si="9"/>
        <v>0</v>
      </c>
      <c r="R45" s="50">
        <f t="shared" si="9"/>
        <v>4</v>
      </c>
      <c r="S45" s="50">
        <f t="shared" si="9"/>
        <v>2</v>
      </c>
      <c r="T45" s="50">
        <f t="shared" si="9"/>
        <v>3</v>
      </c>
      <c r="U45" s="50">
        <f t="shared" si="9"/>
        <v>4</v>
      </c>
      <c r="V45" s="50">
        <f t="shared" si="9"/>
        <v>4</v>
      </c>
      <c r="W45" s="50">
        <f t="shared" si="9"/>
        <v>5</v>
      </c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0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0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</row>
    <row r="49" spans="1:1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0"/>
    </row>
    <row r="50" spans="1:1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0"/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0"/>
    </row>
    <row r="52" spans="1:1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0"/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0"/>
    </row>
    <row r="54" spans="1:1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0"/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0"/>
    </row>
  </sheetData>
  <sheetProtection algorithmName="SHA-512" hashValue="HpDG9eGqD/PykdBMkSrsLEmsZZpn7/ndDixM9iZSF4jCxv8M8O5mhMwr9E+fQBqf8TaXLTl/7k+FjaoIg8WzNQ==" saltValue="1WjhsBsRy4+u1H0S+HGs6Q==" spinCount="100000" sheet="1" objects="1" scenarios="1"/>
  <mergeCells count="41">
    <mergeCell ref="L43:M43"/>
    <mergeCell ref="J3:M3"/>
    <mergeCell ref="J2:M2"/>
    <mergeCell ref="A1:W1"/>
    <mergeCell ref="X4:AC4"/>
    <mergeCell ref="X5:AC5"/>
    <mergeCell ref="X6:AC6"/>
    <mergeCell ref="N3:W3"/>
    <mergeCell ref="X7:AC7"/>
    <mergeCell ref="X8:AC8"/>
    <mergeCell ref="X20:AC20"/>
    <mergeCell ref="X9:AC9"/>
    <mergeCell ref="X10:AC10"/>
    <mergeCell ref="X11:AC11"/>
    <mergeCell ref="X12:AC12"/>
    <mergeCell ref="X13:AC13"/>
    <mergeCell ref="X14:AC14"/>
    <mergeCell ref="X15:AC15"/>
    <mergeCell ref="X16:AC16"/>
    <mergeCell ref="X17:AC17"/>
    <mergeCell ref="X18:AC18"/>
    <mergeCell ref="X19:AC19"/>
    <mergeCell ref="X32:AC32"/>
    <mergeCell ref="X21:AC21"/>
    <mergeCell ref="X22:AC22"/>
    <mergeCell ref="X23:AC23"/>
    <mergeCell ref="X24:AC24"/>
    <mergeCell ref="X25:AC25"/>
    <mergeCell ref="X26:AC26"/>
    <mergeCell ref="X27:AC27"/>
    <mergeCell ref="X28:AC28"/>
    <mergeCell ref="X29:AC29"/>
    <mergeCell ref="X30:AC30"/>
    <mergeCell ref="X31:AC31"/>
    <mergeCell ref="X33:AC33"/>
    <mergeCell ref="X34:AC34"/>
    <mergeCell ref="X39:AC39"/>
    <mergeCell ref="X35:AC35"/>
    <mergeCell ref="X36:AC36"/>
    <mergeCell ref="X37:AC37"/>
    <mergeCell ref="X38:AC38"/>
  </mergeCells>
  <phoneticPr fontId="0" type="noConversion"/>
  <conditionalFormatting sqref="J48">
    <cfRule type="cellIs" dxfId="83" priority="27" stopIfTrue="1" operator="equal">
      <formula>"aktie"</formula>
    </cfRule>
    <cfRule type="cellIs" dxfId="82" priority="28" stopIfTrue="1" operator="equal">
      <formula>"let op!!"</formula>
    </cfRule>
  </conditionalFormatting>
  <conditionalFormatting sqref="C48:F48">
    <cfRule type="cellIs" dxfId="81" priority="29" stopIfTrue="1" operator="equal">
      <formula>3</formula>
    </cfRule>
    <cfRule type="cellIs" dxfId="80" priority="30" stopIfTrue="1" operator="between">
      <formula>1</formula>
      <formula>2</formula>
    </cfRule>
  </conditionalFormatting>
  <conditionalFormatting sqref="E44:F47 E40:F40">
    <cfRule type="cellIs" dxfId="79" priority="31" stopIfTrue="1" operator="between">
      <formula>11</formula>
      <formula>12</formula>
    </cfRule>
    <cfRule type="cellIs" dxfId="78" priority="32" stopIfTrue="1" operator="between">
      <formula>1</formula>
      <formula>10</formula>
    </cfRule>
  </conditionalFormatting>
  <conditionalFormatting sqref="C44:D47 C40:D40">
    <cfRule type="cellIs" dxfId="77" priority="33" stopIfTrue="1" operator="between">
      <formula>7</formula>
      <formula>8</formula>
    </cfRule>
    <cfRule type="cellIs" dxfId="76" priority="34" stopIfTrue="1" operator="between">
      <formula>1</formula>
      <formula>6</formula>
    </cfRule>
  </conditionalFormatting>
  <conditionalFormatting sqref="J44:J47 J4 J40">
    <cfRule type="cellIs" dxfId="75" priority="35" stopIfTrue="1" operator="equal">
      <formula>"1, 10"</formula>
    </cfRule>
    <cfRule type="cellIs" dxfId="74" priority="36" stopIfTrue="1" operator="equal">
      <formula>"1? 10?"</formula>
    </cfRule>
  </conditionalFormatting>
  <conditionalFormatting sqref="K44:K48 K4 K40">
    <cfRule type="cellIs" dxfId="73" priority="37" stopIfTrue="1" operator="equal">
      <formula>"2, 5"</formula>
    </cfRule>
    <cfRule type="cellIs" dxfId="72" priority="38" stopIfTrue="1" operator="equal">
      <formula>"2? 5?"</formula>
    </cfRule>
  </conditionalFormatting>
  <conditionalFormatting sqref="L44:L48 L4 L40">
    <cfRule type="cellIs" dxfId="71" priority="39" stopIfTrue="1" operator="equal">
      <formula>"3, 4, 9"</formula>
    </cfRule>
    <cfRule type="cellIs" dxfId="70" priority="40" stopIfTrue="1" operator="equal">
      <formula>"3? 4? 9?"</formula>
    </cfRule>
  </conditionalFormatting>
  <conditionalFormatting sqref="M44:M48 M4 M40">
    <cfRule type="cellIs" dxfId="69" priority="41" stopIfTrue="1" operator="equal">
      <formula>"6, 7, 8"</formula>
    </cfRule>
    <cfRule type="cellIs" dxfId="68" priority="42" stopIfTrue="1" operator="equal">
      <formula>"6? 7? 8?"</formula>
    </cfRule>
  </conditionalFormatting>
  <conditionalFormatting sqref="C5:D39">
    <cfRule type="cellIs" dxfId="67" priority="43" stopIfTrue="1" operator="between">
      <formula>7</formula>
      <formula>8</formula>
    </cfRule>
    <cfRule type="cellIs" dxfId="66" priority="44" stopIfTrue="1" operator="between">
      <formula>1</formula>
      <formula>6</formula>
    </cfRule>
  </conditionalFormatting>
  <conditionalFormatting sqref="E5:F39">
    <cfRule type="cellIs" dxfId="65" priority="45" stopIfTrue="1" operator="between">
      <formula>11</formula>
      <formula>12</formula>
    </cfRule>
    <cfRule type="cellIs" dxfId="64" priority="46" stopIfTrue="1" operator="between">
      <formula>1</formula>
      <formula>10</formula>
    </cfRule>
  </conditionalFormatting>
  <conditionalFormatting sqref="J5:J39">
    <cfRule type="cellIs" dxfId="63" priority="47" stopIfTrue="1" operator="equal">
      <formula>"1, 10"</formula>
    </cfRule>
    <cfRule type="cellIs" dxfId="62" priority="48" stopIfTrue="1" operator="equal">
      <formula>"1? 10?"</formula>
    </cfRule>
  </conditionalFormatting>
  <conditionalFormatting sqref="K5:K39">
    <cfRule type="cellIs" dxfId="61" priority="49" stopIfTrue="1" operator="equal">
      <formula>"2, 5"</formula>
    </cfRule>
    <cfRule type="cellIs" dxfId="60" priority="50" stopIfTrue="1" operator="equal">
      <formula>"2? 5?"</formula>
    </cfRule>
  </conditionalFormatting>
  <conditionalFormatting sqref="L5:L39">
    <cfRule type="cellIs" dxfId="59" priority="51" stopIfTrue="1" operator="equal">
      <formula>"3, 4, 9"</formula>
    </cfRule>
    <cfRule type="cellIs" dxfId="58" priority="52" stopIfTrue="1" operator="equal">
      <formula>"3? 4? 9?"</formula>
    </cfRule>
  </conditionalFormatting>
  <conditionalFormatting sqref="M5:M39">
    <cfRule type="cellIs" dxfId="57" priority="53" stopIfTrue="1" operator="equal">
      <formula>"6, 7, 8"</formula>
    </cfRule>
    <cfRule type="cellIs" dxfId="56" priority="54" stopIfTrue="1" operator="equal">
      <formula>"6? 7? 8?"</formula>
    </cfRule>
  </conditionalFormatting>
  <conditionalFormatting sqref="N43:W43">
    <cfRule type="cellIs" dxfId="55" priority="55" stopIfTrue="1" operator="greaterThan">
      <formula>0.25</formula>
    </cfRule>
    <cfRule type="cellIs" dxfId="54" priority="56" stopIfTrue="1" operator="greaterThan">
      <formula>0.2</formula>
    </cfRule>
    <cfRule type="cellIs" dxfId="53" priority="57" stopIfTrue="1" operator="greaterThan">
      <formula>0.1</formula>
    </cfRule>
  </conditionalFormatting>
  <conditionalFormatting sqref="C43:F43">
    <cfRule type="cellIs" dxfId="52" priority="58" stopIfTrue="1" operator="greaterThan">
      <formula>0.25</formula>
    </cfRule>
    <cfRule type="cellIs" dxfId="51" priority="59" stopIfTrue="1" operator="greaterThan">
      <formula>0.2</formula>
    </cfRule>
    <cfRule type="cellIs" dxfId="50" priority="60" stopIfTrue="1" operator="greaterThan">
      <formula>0.1</formula>
    </cfRule>
  </conditionalFormatting>
  <conditionalFormatting sqref="I5:I39">
    <cfRule type="expression" dxfId="49" priority="6">
      <formula>$H5=0</formula>
    </cfRule>
    <cfRule type="expression" dxfId="48" priority="7">
      <formula>$H5&lt;46</formula>
    </cfRule>
    <cfRule type="expression" dxfId="47" priority="8">
      <formula>$H5&lt;48</formula>
    </cfRule>
    <cfRule type="expression" dxfId="46" priority="9">
      <formula>$H5&lt;50</formula>
    </cfRule>
    <cfRule type="expression" dxfId="45" priority="10">
      <formula>$H5&gt;49</formula>
    </cfRule>
  </conditionalFormatting>
  <conditionalFormatting sqref="B5:B39">
    <cfRule type="expression" priority="1" stopIfTrue="1">
      <formula>$H5=0</formula>
    </cfRule>
    <cfRule type="expression" dxfId="44" priority="2" stopIfTrue="1">
      <formula>$H5&lt;46</formula>
    </cfRule>
    <cfRule type="expression" dxfId="43" priority="3" stopIfTrue="1">
      <formula>$H5&lt;48</formula>
    </cfRule>
  </conditionalFormatting>
  <conditionalFormatting sqref="B5:B30">
    <cfRule type="expression" dxfId="42" priority="4">
      <formula>$H5&lt;50</formula>
    </cfRule>
    <cfRule type="expression" dxfId="41" priority="5">
      <formula>$H5&gt;49</formula>
    </cfRule>
  </conditionalFormatting>
  <pageMargins left="0.27559055118110237" right="0.15748031496062992" top="0.27559055118110237" bottom="0.15748031496062992" header="0.15748031496062992" footer="0.15748031496062992"/>
  <pageSetup paperSize="9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showRowColHeaders="0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8" sqref="D18"/>
    </sheetView>
  </sheetViews>
  <sheetFormatPr defaultRowHeight="12.75" x14ac:dyDescent="0.2"/>
  <cols>
    <col min="1" max="1" width="4.140625" bestFit="1" customWidth="1"/>
    <col min="2" max="2" width="24.42578125" customWidth="1"/>
    <col min="3" max="5" width="10.140625" bestFit="1" customWidth="1"/>
    <col min="6" max="6" width="3.28515625" bestFit="1" customWidth="1"/>
    <col min="7" max="7" width="4.5703125" bestFit="1" customWidth="1"/>
    <col min="8" max="8" width="12.7109375" customWidth="1"/>
    <col min="9" max="11" width="8.140625" customWidth="1"/>
    <col min="12" max="19" width="6.7109375" style="20" customWidth="1"/>
    <col min="20" max="16384" width="9.140625" style="2"/>
  </cols>
  <sheetData>
    <row r="1" spans="1:25" s="17" customFormat="1" ht="20.25" customHeight="1" x14ac:dyDescent="0.25">
      <c r="A1" s="68" t="s">
        <v>38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5" s="17" customFormat="1" ht="93.75" x14ac:dyDescent="0.25">
      <c r="A2"/>
      <c r="B2" s="3" t="s">
        <v>0</v>
      </c>
      <c r="C2" s="4" t="s">
        <v>5</v>
      </c>
      <c r="D2" s="4" t="s">
        <v>6</v>
      </c>
      <c r="E2" s="4" t="s">
        <v>7</v>
      </c>
      <c r="F2" s="4"/>
      <c r="G2" s="4" t="s">
        <v>1</v>
      </c>
      <c r="H2" s="4"/>
      <c r="I2" s="67"/>
      <c r="J2" s="67"/>
      <c r="K2" s="67"/>
      <c r="L2" s="18"/>
      <c r="M2" s="18"/>
      <c r="N2" s="18"/>
      <c r="O2" s="18"/>
      <c r="P2" s="18"/>
      <c r="Q2" s="18"/>
      <c r="R2" s="18"/>
      <c r="S2" s="18"/>
    </row>
    <row r="3" spans="1:25" s="16" customFormat="1" ht="11.25" x14ac:dyDescent="0.2">
      <c r="A3" s="9"/>
      <c r="B3" s="10" t="s">
        <v>8</v>
      </c>
      <c r="C3" s="5" t="s">
        <v>15</v>
      </c>
      <c r="D3" s="5" t="s">
        <v>11</v>
      </c>
      <c r="E3" s="5" t="s">
        <v>11</v>
      </c>
      <c r="F3" s="6"/>
      <c r="G3" s="7"/>
      <c r="H3" s="8"/>
      <c r="I3" s="66"/>
      <c r="J3" s="66"/>
      <c r="K3" s="66"/>
      <c r="L3" s="71"/>
      <c r="M3" s="71"/>
      <c r="N3" s="71"/>
      <c r="O3" s="71"/>
      <c r="P3" s="71"/>
      <c r="Q3" s="71"/>
      <c r="R3" s="71"/>
      <c r="S3" s="71"/>
    </row>
    <row r="4" spans="1:25" s="16" customFormat="1" x14ac:dyDescent="0.2">
      <c r="A4" s="41"/>
      <c r="B4" s="42" t="s">
        <v>3</v>
      </c>
      <c r="C4" s="43">
        <v>10</v>
      </c>
      <c r="D4" s="43">
        <v>15</v>
      </c>
      <c r="E4" s="43">
        <v>15</v>
      </c>
      <c r="F4" s="44"/>
      <c r="G4" s="43">
        <v>40</v>
      </c>
      <c r="H4" s="45"/>
      <c r="I4" s="46" t="str">
        <f t="shared" ref="I4:I39" si="0">IF(C4=0,"",IF(C4&lt;7,"2, 5",IF(C4&lt;9,"2? 5?",IF(C4&gt;=9,""))))</f>
        <v/>
      </c>
      <c r="J4" s="46" t="str">
        <f t="shared" ref="J4:J39" si="1">IF(D4=0,"",IF(D4&lt;11,"3, 4, 9",IF(D4&lt;13,"3? 4? 9?",IF(D4&gt;=13,""))))</f>
        <v/>
      </c>
      <c r="K4" s="46" t="str">
        <f t="shared" ref="K4:K39" si="2">IF(E4=0,"",IF(E4&lt;11,"6, 7, 8",IF(E4&lt;13,"6? 7? 8?",IF(E4&gt;=13,""))))</f>
        <v/>
      </c>
      <c r="L4" s="47">
        <v>2</v>
      </c>
      <c r="M4" s="28">
        <v>5</v>
      </c>
      <c r="N4" s="28">
        <v>3</v>
      </c>
      <c r="O4" s="28">
        <v>4</v>
      </c>
      <c r="P4" s="28">
        <v>9</v>
      </c>
      <c r="Q4" s="28">
        <v>6</v>
      </c>
      <c r="R4" s="28">
        <v>7</v>
      </c>
      <c r="S4" s="28">
        <v>8</v>
      </c>
      <c r="T4" s="70" t="s">
        <v>29</v>
      </c>
      <c r="U4" s="70"/>
      <c r="V4" s="70"/>
      <c r="W4" s="70"/>
      <c r="X4" s="70"/>
      <c r="Y4" s="70"/>
    </row>
    <row r="5" spans="1:25" s="17" customFormat="1" x14ac:dyDescent="0.2">
      <c r="A5" s="1">
        <v>1</v>
      </c>
      <c r="B5" s="48">
        <f>namenlijst!B5</f>
        <v>0</v>
      </c>
      <c r="C5" s="25"/>
      <c r="D5" s="25"/>
      <c r="E5" s="25"/>
      <c r="F5" s="1"/>
      <c r="G5" s="1">
        <f t="shared" ref="G5:G39" si="3">SUM(C5:E5)</f>
        <v>0</v>
      </c>
      <c r="H5" s="54" t="str">
        <f>IF(G5=0,"",IF(G5&lt;36,"onvoldoende",IF(G5&lt;38,"matig",IF(G5&lt;40,"voldoende",IF(G5&gt;39,"goed")))))</f>
        <v/>
      </c>
      <c r="I5" s="26" t="str">
        <f t="shared" si="0"/>
        <v/>
      </c>
      <c r="J5" s="26" t="str">
        <f t="shared" si="1"/>
        <v/>
      </c>
      <c r="K5" s="26" t="str">
        <f t="shared" si="2"/>
        <v/>
      </c>
      <c r="L5" s="25"/>
      <c r="M5" s="25"/>
      <c r="N5" s="27"/>
      <c r="O5" s="27"/>
      <c r="P5" s="27"/>
      <c r="Q5" s="27"/>
      <c r="R5" s="27"/>
      <c r="S5" s="27"/>
      <c r="T5" s="64"/>
      <c r="U5" s="64"/>
      <c r="V5" s="64"/>
      <c r="W5" s="64"/>
      <c r="X5" s="64"/>
      <c r="Y5" s="64"/>
    </row>
    <row r="6" spans="1:25" s="17" customFormat="1" x14ac:dyDescent="0.2">
      <c r="A6" s="1">
        <v>2</v>
      </c>
      <c r="B6" s="49">
        <f>namenlijst!B6</f>
        <v>0</v>
      </c>
      <c r="C6" s="25"/>
      <c r="D6" s="25"/>
      <c r="E6" s="25"/>
      <c r="F6" s="1"/>
      <c r="G6" s="1">
        <f t="shared" si="3"/>
        <v>0</v>
      </c>
      <c r="H6" s="54" t="str">
        <f t="shared" ref="H6:H39" si="4">IF(G6=0,"",IF(G6&lt;36,"onvoldoende",IF(G6&lt;38,"matig",IF(G6&lt;40,"voldoende",IF(G6&gt;39,"goed")))))</f>
        <v/>
      </c>
      <c r="I6" s="26" t="str">
        <f t="shared" si="0"/>
        <v/>
      </c>
      <c r="J6" s="26" t="str">
        <f t="shared" si="1"/>
        <v/>
      </c>
      <c r="K6" s="26" t="str">
        <f t="shared" si="2"/>
        <v/>
      </c>
      <c r="L6" s="25"/>
      <c r="M6" s="25"/>
      <c r="N6" s="27"/>
      <c r="O6" s="27"/>
      <c r="P6" s="27"/>
      <c r="Q6" s="27"/>
      <c r="R6" s="27"/>
      <c r="S6" s="27"/>
      <c r="T6" s="64"/>
      <c r="U6" s="64"/>
      <c r="V6" s="64"/>
      <c r="W6" s="64"/>
      <c r="X6" s="64"/>
      <c r="Y6" s="64"/>
    </row>
    <row r="7" spans="1:25" s="17" customFormat="1" x14ac:dyDescent="0.2">
      <c r="A7" s="1">
        <v>3</v>
      </c>
      <c r="B7" s="49">
        <f>namenlijst!B7</f>
        <v>0</v>
      </c>
      <c r="C7" s="25"/>
      <c r="D7" s="25"/>
      <c r="E7" s="25"/>
      <c r="F7" s="1"/>
      <c r="G7" s="1">
        <f t="shared" si="3"/>
        <v>0</v>
      </c>
      <c r="H7" s="54" t="str">
        <f t="shared" si="4"/>
        <v/>
      </c>
      <c r="I7" s="26" t="str">
        <f t="shared" si="0"/>
        <v/>
      </c>
      <c r="J7" s="26" t="str">
        <f t="shared" si="1"/>
        <v/>
      </c>
      <c r="K7" s="26" t="str">
        <f t="shared" si="2"/>
        <v/>
      </c>
      <c r="L7" s="25"/>
      <c r="M7" s="25"/>
      <c r="N7" s="27"/>
      <c r="O7" s="27"/>
      <c r="P7" s="27"/>
      <c r="Q7" s="27"/>
      <c r="R7" s="27"/>
      <c r="S7" s="27"/>
      <c r="T7" s="64"/>
      <c r="U7" s="64"/>
      <c r="V7" s="64"/>
      <c r="W7" s="64"/>
      <c r="X7" s="64"/>
      <c r="Y7" s="64"/>
    </row>
    <row r="8" spans="1:25" x14ac:dyDescent="0.2">
      <c r="A8" s="1">
        <v>4</v>
      </c>
      <c r="B8" s="49">
        <f>namenlijst!B8</f>
        <v>0</v>
      </c>
      <c r="C8" s="25"/>
      <c r="D8" s="25"/>
      <c r="E8" s="25"/>
      <c r="F8" s="1"/>
      <c r="G8" s="1">
        <f t="shared" si="3"/>
        <v>0</v>
      </c>
      <c r="H8" s="54" t="str">
        <f t="shared" si="4"/>
        <v/>
      </c>
      <c r="I8" s="26" t="str">
        <f t="shared" si="0"/>
        <v/>
      </c>
      <c r="J8" s="26" t="str">
        <f t="shared" si="1"/>
        <v/>
      </c>
      <c r="K8" s="26" t="str">
        <f t="shared" si="2"/>
        <v/>
      </c>
      <c r="L8" s="25"/>
      <c r="M8" s="25"/>
      <c r="N8" s="25"/>
      <c r="O8" s="25"/>
      <c r="P8" s="25"/>
      <c r="Q8" s="25"/>
      <c r="R8" s="25"/>
      <c r="S8" s="25"/>
      <c r="T8" s="64"/>
      <c r="U8" s="64"/>
      <c r="V8" s="64"/>
      <c r="W8" s="64"/>
      <c r="X8" s="64"/>
      <c r="Y8" s="64"/>
    </row>
    <row r="9" spans="1:25" x14ac:dyDescent="0.2">
      <c r="A9" s="1">
        <v>5</v>
      </c>
      <c r="B9" s="49">
        <f>namenlijst!B9</f>
        <v>0</v>
      </c>
      <c r="C9" s="25"/>
      <c r="D9" s="25"/>
      <c r="E9" s="25"/>
      <c r="F9" s="1"/>
      <c r="G9" s="1">
        <f t="shared" si="3"/>
        <v>0</v>
      </c>
      <c r="H9" s="54" t="str">
        <f t="shared" si="4"/>
        <v/>
      </c>
      <c r="I9" s="26" t="str">
        <f t="shared" si="0"/>
        <v/>
      </c>
      <c r="J9" s="26" t="str">
        <f t="shared" si="1"/>
        <v/>
      </c>
      <c r="K9" s="26" t="str">
        <f t="shared" si="2"/>
        <v/>
      </c>
      <c r="L9" s="25"/>
      <c r="M9" s="25"/>
      <c r="N9" s="25"/>
      <c r="O9" s="25"/>
      <c r="P9" s="25"/>
      <c r="Q9" s="25"/>
      <c r="R9" s="25"/>
      <c r="S9" s="25"/>
      <c r="T9" s="64"/>
      <c r="U9" s="64"/>
      <c r="V9" s="64"/>
      <c r="W9" s="64"/>
      <c r="X9" s="64"/>
      <c r="Y9" s="64"/>
    </row>
    <row r="10" spans="1:25" x14ac:dyDescent="0.2">
      <c r="A10" s="1">
        <v>6</v>
      </c>
      <c r="B10" s="49">
        <f>namenlijst!B10</f>
        <v>0</v>
      </c>
      <c r="C10" s="25"/>
      <c r="D10" s="25"/>
      <c r="E10" s="25"/>
      <c r="F10" s="1"/>
      <c r="G10" s="1">
        <f t="shared" si="3"/>
        <v>0</v>
      </c>
      <c r="H10" s="54" t="str">
        <f t="shared" si="4"/>
        <v/>
      </c>
      <c r="I10" s="26" t="str">
        <f t="shared" si="0"/>
        <v/>
      </c>
      <c r="J10" s="26" t="str">
        <f t="shared" si="1"/>
        <v/>
      </c>
      <c r="K10" s="26" t="str">
        <f t="shared" si="2"/>
        <v/>
      </c>
      <c r="L10" s="25"/>
      <c r="M10" s="25"/>
      <c r="N10" s="25"/>
      <c r="O10" s="25"/>
      <c r="P10" s="25"/>
      <c r="Q10" s="25"/>
      <c r="R10" s="25"/>
      <c r="S10" s="25"/>
      <c r="T10" s="64"/>
      <c r="U10" s="64"/>
      <c r="V10" s="64"/>
      <c r="W10" s="64"/>
      <c r="X10" s="64"/>
      <c r="Y10" s="64"/>
    </row>
    <row r="11" spans="1:25" x14ac:dyDescent="0.2">
      <c r="A11" s="1">
        <v>7</v>
      </c>
      <c r="B11" s="49">
        <f>namenlijst!B11</f>
        <v>0</v>
      </c>
      <c r="C11" s="25"/>
      <c r="D11" s="25"/>
      <c r="E11" s="25"/>
      <c r="F11" s="1"/>
      <c r="G11" s="1">
        <f t="shared" si="3"/>
        <v>0</v>
      </c>
      <c r="H11" s="54" t="str">
        <f t="shared" si="4"/>
        <v/>
      </c>
      <c r="I11" s="26" t="str">
        <f t="shared" si="0"/>
        <v/>
      </c>
      <c r="J11" s="26" t="str">
        <f t="shared" si="1"/>
        <v/>
      </c>
      <c r="K11" s="26" t="str">
        <f t="shared" si="2"/>
        <v/>
      </c>
      <c r="L11" s="25"/>
      <c r="M11" s="25"/>
      <c r="N11" s="25"/>
      <c r="O11" s="25"/>
      <c r="P11" s="25"/>
      <c r="Q11" s="25"/>
      <c r="R11" s="25"/>
      <c r="S11" s="25"/>
      <c r="T11" s="64"/>
      <c r="U11" s="64"/>
      <c r="V11" s="64"/>
      <c r="W11" s="64"/>
      <c r="X11" s="64"/>
      <c r="Y11" s="64"/>
    </row>
    <row r="12" spans="1:25" x14ac:dyDescent="0.2">
      <c r="A12" s="1">
        <v>8</v>
      </c>
      <c r="B12" s="49">
        <f>namenlijst!B12</f>
        <v>0</v>
      </c>
      <c r="C12" s="25"/>
      <c r="D12" s="25"/>
      <c r="E12" s="25"/>
      <c r="F12" s="1"/>
      <c r="G12" s="1">
        <f t="shared" si="3"/>
        <v>0</v>
      </c>
      <c r="H12" s="54" t="str">
        <f t="shared" si="4"/>
        <v/>
      </c>
      <c r="I12" s="26" t="str">
        <f t="shared" si="0"/>
        <v/>
      </c>
      <c r="J12" s="26" t="str">
        <f t="shared" si="1"/>
        <v/>
      </c>
      <c r="K12" s="26" t="str">
        <f t="shared" si="2"/>
        <v/>
      </c>
      <c r="L12" s="25"/>
      <c r="M12" s="25"/>
      <c r="N12" s="25"/>
      <c r="O12" s="25"/>
      <c r="P12" s="25"/>
      <c r="Q12" s="25"/>
      <c r="R12" s="25"/>
      <c r="S12" s="25"/>
      <c r="T12" s="64"/>
      <c r="U12" s="64"/>
      <c r="V12" s="64"/>
      <c r="W12" s="64"/>
      <c r="X12" s="64"/>
      <c r="Y12" s="64"/>
    </row>
    <row r="13" spans="1:25" x14ac:dyDescent="0.2">
      <c r="A13" s="1">
        <v>9</v>
      </c>
      <c r="B13" s="49">
        <f>namenlijst!B13</f>
        <v>0</v>
      </c>
      <c r="C13" s="25"/>
      <c r="D13" s="25"/>
      <c r="E13" s="25"/>
      <c r="F13" s="1"/>
      <c r="G13" s="1">
        <f t="shared" si="3"/>
        <v>0</v>
      </c>
      <c r="H13" s="54" t="str">
        <f t="shared" si="4"/>
        <v/>
      </c>
      <c r="I13" s="26" t="str">
        <f t="shared" si="0"/>
        <v/>
      </c>
      <c r="J13" s="26" t="str">
        <f t="shared" si="1"/>
        <v/>
      </c>
      <c r="K13" s="26" t="str">
        <f t="shared" si="2"/>
        <v/>
      </c>
      <c r="L13" s="25"/>
      <c r="M13" s="25"/>
      <c r="N13" s="25"/>
      <c r="O13" s="25"/>
      <c r="P13" s="25"/>
      <c r="Q13" s="25"/>
      <c r="R13" s="25"/>
      <c r="S13" s="25"/>
      <c r="T13" s="64"/>
      <c r="U13" s="64"/>
      <c r="V13" s="64"/>
      <c r="W13" s="64"/>
      <c r="X13" s="64"/>
      <c r="Y13" s="64"/>
    </row>
    <row r="14" spans="1:25" x14ac:dyDescent="0.2">
      <c r="A14" s="1">
        <v>10</v>
      </c>
      <c r="B14" s="49">
        <f>namenlijst!B14</f>
        <v>0</v>
      </c>
      <c r="C14" s="25"/>
      <c r="D14" s="25"/>
      <c r="E14" s="25"/>
      <c r="F14" s="1"/>
      <c r="G14" s="1">
        <f t="shared" si="3"/>
        <v>0</v>
      </c>
      <c r="H14" s="54" t="str">
        <f t="shared" si="4"/>
        <v/>
      </c>
      <c r="I14" s="26" t="str">
        <f t="shared" si="0"/>
        <v/>
      </c>
      <c r="J14" s="26" t="str">
        <f t="shared" si="1"/>
        <v/>
      </c>
      <c r="K14" s="26" t="str">
        <f t="shared" si="2"/>
        <v/>
      </c>
      <c r="L14" s="25"/>
      <c r="M14" s="25"/>
      <c r="N14" s="25"/>
      <c r="O14" s="25"/>
      <c r="P14" s="25"/>
      <c r="Q14" s="25"/>
      <c r="R14" s="25"/>
      <c r="S14" s="25"/>
      <c r="T14" s="64"/>
      <c r="U14" s="64"/>
      <c r="V14" s="64"/>
      <c r="W14" s="64"/>
      <c r="X14" s="64"/>
      <c r="Y14" s="64"/>
    </row>
    <row r="15" spans="1:25" x14ac:dyDescent="0.2">
      <c r="A15" s="1">
        <v>11</v>
      </c>
      <c r="B15" s="49">
        <f>namenlijst!B15</f>
        <v>0</v>
      </c>
      <c r="C15" s="25"/>
      <c r="D15" s="25"/>
      <c r="E15" s="25"/>
      <c r="F15" s="1"/>
      <c r="G15" s="1">
        <f t="shared" si="3"/>
        <v>0</v>
      </c>
      <c r="H15" s="54" t="str">
        <f t="shared" si="4"/>
        <v/>
      </c>
      <c r="I15" s="26" t="str">
        <f t="shared" si="0"/>
        <v/>
      </c>
      <c r="J15" s="26" t="str">
        <f t="shared" si="1"/>
        <v/>
      </c>
      <c r="K15" s="26" t="str">
        <f t="shared" si="2"/>
        <v/>
      </c>
      <c r="L15" s="25"/>
      <c r="M15" s="25"/>
      <c r="N15" s="25"/>
      <c r="O15" s="25"/>
      <c r="P15" s="25"/>
      <c r="Q15" s="25"/>
      <c r="R15" s="25"/>
      <c r="S15" s="25"/>
      <c r="T15" s="64"/>
      <c r="U15" s="64"/>
      <c r="V15" s="64"/>
      <c r="W15" s="64"/>
      <c r="X15" s="64"/>
      <c r="Y15" s="64"/>
    </row>
    <row r="16" spans="1:25" x14ac:dyDescent="0.2">
      <c r="A16" s="1">
        <v>12</v>
      </c>
      <c r="B16" s="49">
        <f>namenlijst!B16</f>
        <v>0</v>
      </c>
      <c r="C16" s="25"/>
      <c r="D16" s="25"/>
      <c r="E16" s="25"/>
      <c r="F16" s="1"/>
      <c r="G16" s="1">
        <f t="shared" si="3"/>
        <v>0</v>
      </c>
      <c r="H16" s="54" t="str">
        <f t="shared" si="4"/>
        <v/>
      </c>
      <c r="I16" s="26" t="str">
        <f t="shared" si="0"/>
        <v/>
      </c>
      <c r="J16" s="26" t="str">
        <f t="shared" si="1"/>
        <v/>
      </c>
      <c r="K16" s="26" t="str">
        <f t="shared" si="2"/>
        <v/>
      </c>
      <c r="L16" s="25"/>
      <c r="M16" s="25"/>
      <c r="N16" s="25"/>
      <c r="O16" s="25"/>
      <c r="P16" s="25"/>
      <c r="Q16" s="25"/>
      <c r="R16" s="25"/>
      <c r="S16" s="25"/>
      <c r="T16" s="64"/>
      <c r="U16" s="64"/>
      <c r="V16" s="64"/>
      <c r="W16" s="64"/>
      <c r="X16" s="64"/>
      <c r="Y16" s="64"/>
    </row>
    <row r="17" spans="1:25" x14ac:dyDescent="0.2">
      <c r="A17" s="1">
        <v>13</v>
      </c>
      <c r="B17" s="49">
        <f>namenlijst!B17</f>
        <v>0</v>
      </c>
      <c r="C17" s="25"/>
      <c r="D17" s="25"/>
      <c r="E17" s="25"/>
      <c r="F17" s="1"/>
      <c r="G17" s="1">
        <f t="shared" si="3"/>
        <v>0</v>
      </c>
      <c r="H17" s="54" t="str">
        <f t="shared" si="4"/>
        <v/>
      </c>
      <c r="I17" s="26" t="str">
        <f t="shared" si="0"/>
        <v/>
      </c>
      <c r="J17" s="26" t="str">
        <f t="shared" si="1"/>
        <v/>
      </c>
      <c r="K17" s="26" t="str">
        <f t="shared" si="2"/>
        <v/>
      </c>
      <c r="L17" s="25"/>
      <c r="M17" s="25"/>
      <c r="N17" s="25"/>
      <c r="O17" s="25"/>
      <c r="P17" s="25"/>
      <c r="Q17" s="25"/>
      <c r="R17" s="25"/>
      <c r="S17" s="25"/>
      <c r="T17" s="64"/>
      <c r="U17" s="64"/>
      <c r="V17" s="64"/>
      <c r="W17" s="64"/>
      <c r="X17" s="64"/>
      <c r="Y17" s="64"/>
    </row>
    <row r="18" spans="1:25" x14ac:dyDescent="0.2">
      <c r="A18" s="1">
        <v>14</v>
      </c>
      <c r="B18" s="49">
        <f>namenlijst!B18</f>
        <v>0</v>
      </c>
      <c r="C18" s="25"/>
      <c r="D18" s="25"/>
      <c r="E18" s="25"/>
      <c r="F18" s="1"/>
      <c r="G18" s="1">
        <f t="shared" si="3"/>
        <v>0</v>
      </c>
      <c r="H18" s="54" t="str">
        <f t="shared" si="4"/>
        <v/>
      </c>
      <c r="I18" s="26" t="str">
        <f t="shared" si="0"/>
        <v/>
      </c>
      <c r="J18" s="26" t="str">
        <f t="shared" si="1"/>
        <v/>
      </c>
      <c r="K18" s="26" t="str">
        <f t="shared" si="2"/>
        <v/>
      </c>
      <c r="L18" s="25"/>
      <c r="M18" s="25"/>
      <c r="N18" s="25"/>
      <c r="O18" s="25"/>
      <c r="P18" s="25"/>
      <c r="Q18" s="25"/>
      <c r="R18" s="25"/>
      <c r="S18" s="25"/>
      <c r="T18" s="64"/>
      <c r="U18" s="64"/>
      <c r="V18" s="64"/>
      <c r="W18" s="64"/>
      <c r="X18" s="64"/>
      <c r="Y18" s="64"/>
    </row>
    <row r="19" spans="1:25" x14ac:dyDescent="0.2">
      <c r="A19" s="1">
        <v>15</v>
      </c>
      <c r="B19" s="49">
        <f>namenlijst!B19</f>
        <v>0</v>
      </c>
      <c r="C19" s="25"/>
      <c r="D19" s="25"/>
      <c r="E19" s="25"/>
      <c r="F19" s="1"/>
      <c r="G19" s="1">
        <f t="shared" si="3"/>
        <v>0</v>
      </c>
      <c r="H19" s="54" t="str">
        <f t="shared" si="4"/>
        <v/>
      </c>
      <c r="I19" s="26" t="str">
        <f t="shared" si="0"/>
        <v/>
      </c>
      <c r="J19" s="26" t="str">
        <f t="shared" si="1"/>
        <v/>
      </c>
      <c r="K19" s="26" t="str">
        <f t="shared" si="2"/>
        <v/>
      </c>
      <c r="L19" s="25"/>
      <c r="M19" s="25"/>
      <c r="N19" s="25"/>
      <c r="O19" s="25"/>
      <c r="P19" s="25"/>
      <c r="Q19" s="25"/>
      <c r="R19" s="25"/>
      <c r="S19" s="25"/>
      <c r="T19" s="64"/>
      <c r="U19" s="64"/>
      <c r="V19" s="64"/>
      <c r="W19" s="64"/>
      <c r="X19" s="64"/>
      <c r="Y19" s="64"/>
    </row>
    <row r="20" spans="1:25" x14ac:dyDescent="0.2">
      <c r="A20" s="1">
        <v>16</v>
      </c>
      <c r="B20" s="49">
        <f>namenlijst!B20</f>
        <v>0</v>
      </c>
      <c r="C20" s="25"/>
      <c r="D20" s="25"/>
      <c r="E20" s="25"/>
      <c r="F20" s="1"/>
      <c r="G20" s="1">
        <f t="shared" si="3"/>
        <v>0</v>
      </c>
      <c r="H20" s="54" t="str">
        <f t="shared" si="4"/>
        <v/>
      </c>
      <c r="I20" s="26" t="str">
        <f t="shared" si="0"/>
        <v/>
      </c>
      <c r="J20" s="26" t="str">
        <f t="shared" si="1"/>
        <v/>
      </c>
      <c r="K20" s="26" t="str">
        <f t="shared" si="2"/>
        <v/>
      </c>
      <c r="L20" s="25"/>
      <c r="M20" s="25"/>
      <c r="N20" s="25"/>
      <c r="O20" s="25"/>
      <c r="P20" s="25"/>
      <c r="Q20" s="25"/>
      <c r="R20" s="25"/>
      <c r="S20" s="25"/>
      <c r="T20" s="64"/>
      <c r="U20" s="64"/>
      <c r="V20" s="64"/>
      <c r="W20" s="64"/>
      <c r="X20" s="64"/>
      <c r="Y20" s="64"/>
    </row>
    <row r="21" spans="1:25" x14ac:dyDescent="0.2">
      <c r="A21" s="1">
        <v>17</v>
      </c>
      <c r="B21" s="49">
        <f>namenlijst!B21</f>
        <v>0</v>
      </c>
      <c r="C21" s="25"/>
      <c r="D21" s="25"/>
      <c r="E21" s="25"/>
      <c r="F21" s="1"/>
      <c r="G21" s="1">
        <f t="shared" si="3"/>
        <v>0</v>
      </c>
      <c r="H21" s="54" t="str">
        <f t="shared" si="4"/>
        <v/>
      </c>
      <c r="I21" s="26" t="str">
        <f t="shared" si="0"/>
        <v/>
      </c>
      <c r="J21" s="26" t="str">
        <f t="shared" si="1"/>
        <v/>
      </c>
      <c r="K21" s="26" t="str">
        <f t="shared" si="2"/>
        <v/>
      </c>
      <c r="L21" s="25"/>
      <c r="M21" s="25"/>
      <c r="N21" s="25"/>
      <c r="O21" s="25"/>
      <c r="P21" s="25"/>
      <c r="Q21" s="25"/>
      <c r="R21" s="25"/>
      <c r="S21" s="25"/>
      <c r="T21" s="64"/>
      <c r="U21" s="64"/>
      <c r="V21" s="64"/>
      <c r="W21" s="64"/>
      <c r="X21" s="64"/>
      <c r="Y21" s="64"/>
    </row>
    <row r="22" spans="1:25" x14ac:dyDescent="0.2">
      <c r="A22" s="1">
        <v>18</v>
      </c>
      <c r="B22" s="49">
        <f>namenlijst!B22</f>
        <v>0</v>
      </c>
      <c r="C22" s="25"/>
      <c r="D22" s="25"/>
      <c r="E22" s="25"/>
      <c r="F22" s="1"/>
      <c r="G22" s="1">
        <f t="shared" si="3"/>
        <v>0</v>
      </c>
      <c r="H22" s="54" t="str">
        <f t="shared" si="4"/>
        <v/>
      </c>
      <c r="I22" s="26" t="str">
        <f t="shared" si="0"/>
        <v/>
      </c>
      <c r="J22" s="26" t="str">
        <f t="shared" si="1"/>
        <v/>
      </c>
      <c r="K22" s="26" t="str">
        <f t="shared" si="2"/>
        <v/>
      </c>
      <c r="L22" s="25"/>
      <c r="M22" s="25"/>
      <c r="N22" s="25"/>
      <c r="O22" s="25"/>
      <c r="P22" s="25"/>
      <c r="Q22" s="25"/>
      <c r="R22" s="25"/>
      <c r="S22" s="25"/>
      <c r="T22" s="64"/>
      <c r="U22" s="64"/>
      <c r="V22" s="64"/>
      <c r="W22" s="64"/>
      <c r="X22" s="64"/>
      <c r="Y22" s="64"/>
    </row>
    <row r="23" spans="1:25" x14ac:dyDescent="0.2">
      <c r="A23" s="1">
        <v>19</v>
      </c>
      <c r="B23" s="49">
        <f>namenlijst!B23</f>
        <v>0</v>
      </c>
      <c r="C23" s="25"/>
      <c r="D23" s="25"/>
      <c r="E23" s="25"/>
      <c r="F23" s="1"/>
      <c r="G23" s="1">
        <f t="shared" si="3"/>
        <v>0</v>
      </c>
      <c r="H23" s="54" t="str">
        <f t="shared" si="4"/>
        <v/>
      </c>
      <c r="I23" s="26" t="str">
        <f t="shared" si="0"/>
        <v/>
      </c>
      <c r="J23" s="26" t="str">
        <f t="shared" si="1"/>
        <v/>
      </c>
      <c r="K23" s="26" t="str">
        <f t="shared" si="2"/>
        <v/>
      </c>
      <c r="L23" s="25"/>
      <c r="M23" s="25"/>
      <c r="N23" s="25"/>
      <c r="O23" s="25"/>
      <c r="P23" s="25"/>
      <c r="Q23" s="25"/>
      <c r="R23" s="25"/>
      <c r="S23" s="25"/>
      <c r="T23" s="64"/>
      <c r="U23" s="64"/>
      <c r="V23" s="64"/>
      <c r="W23" s="64"/>
      <c r="X23" s="64"/>
      <c r="Y23" s="64"/>
    </row>
    <row r="24" spans="1:25" x14ac:dyDescent="0.2">
      <c r="A24" s="1">
        <v>20</v>
      </c>
      <c r="B24" s="49">
        <f>namenlijst!B24</f>
        <v>0</v>
      </c>
      <c r="C24" s="25"/>
      <c r="D24" s="25"/>
      <c r="E24" s="25"/>
      <c r="F24" s="1"/>
      <c r="G24" s="1">
        <f t="shared" si="3"/>
        <v>0</v>
      </c>
      <c r="H24" s="54" t="str">
        <f t="shared" si="4"/>
        <v/>
      </c>
      <c r="I24" s="26" t="str">
        <f t="shared" si="0"/>
        <v/>
      </c>
      <c r="J24" s="26" t="str">
        <f t="shared" si="1"/>
        <v/>
      </c>
      <c r="K24" s="26" t="str">
        <f t="shared" si="2"/>
        <v/>
      </c>
      <c r="L24" s="25"/>
      <c r="M24" s="25"/>
      <c r="N24" s="25"/>
      <c r="O24" s="25"/>
      <c r="P24" s="25"/>
      <c r="Q24" s="25"/>
      <c r="R24" s="25"/>
      <c r="S24" s="25"/>
      <c r="T24" s="64"/>
      <c r="U24" s="64"/>
      <c r="V24" s="64"/>
      <c r="W24" s="64"/>
      <c r="X24" s="64"/>
      <c r="Y24" s="64"/>
    </row>
    <row r="25" spans="1:25" x14ac:dyDescent="0.2">
      <c r="A25" s="1">
        <v>21</v>
      </c>
      <c r="B25" s="49">
        <f>namenlijst!B25</f>
        <v>0</v>
      </c>
      <c r="C25" s="25"/>
      <c r="D25" s="25"/>
      <c r="E25" s="25"/>
      <c r="F25" s="1"/>
      <c r="G25" s="1">
        <f t="shared" si="3"/>
        <v>0</v>
      </c>
      <c r="H25" s="54" t="str">
        <f t="shared" si="4"/>
        <v/>
      </c>
      <c r="I25" s="26" t="str">
        <f t="shared" si="0"/>
        <v/>
      </c>
      <c r="J25" s="26" t="str">
        <f t="shared" si="1"/>
        <v/>
      </c>
      <c r="K25" s="26" t="str">
        <f t="shared" si="2"/>
        <v/>
      </c>
      <c r="L25" s="25"/>
      <c r="M25" s="25"/>
      <c r="N25" s="25"/>
      <c r="O25" s="25"/>
      <c r="P25" s="25"/>
      <c r="Q25" s="25"/>
      <c r="R25" s="25"/>
      <c r="S25" s="25"/>
      <c r="T25" s="64"/>
      <c r="U25" s="64"/>
      <c r="V25" s="64"/>
      <c r="W25" s="64"/>
      <c r="X25" s="64"/>
      <c r="Y25" s="64"/>
    </row>
    <row r="26" spans="1:25" x14ac:dyDescent="0.2">
      <c r="A26" s="1">
        <v>22</v>
      </c>
      <c r="B26" s="49">
        <f>namenlijst!B26</f>
        <v>0</v>
      </c>
      <c r="C26" s="25"/>
      <c r="D26" s="25"/>
      <c r="E26" s="25"/>
      <c r="F26" s="1"/>
      <c r="G26" s="1">
        <f t="shared" si="3"/>
        <v>0</v>
      </c>
      <c r="H26" s="54" t="str">
        <f t="shared" si="4"/>
        <v/>
      </c>
      <c r="I26" s="26" t="str">
        <f t="shared" si="0"/>
        <v/>
      </c>
      <c r="J26" s="26" t="str">
        <f t="shared" si="1"/>
        <v/>
      </c>
      <c r="K26" s="26" t="str">
        <f t="shared" si="2"/>
        <v/>
      </c>
      <c r="L26" s="25"/>
      <c r="M26" s="25"/>
      <c r="N26" s="25"/>
      <c r="O26" s="25"/>
      <c r="P26" s="25"/>
      <c r="Q26" s="25"/>
      <c r="R26" s="25"/>
      <c r="S26" s="25"/>
      <c r="T26" s="64"/>
      <c r="U26" s="64"/>
      <c r="V26" s="64"/>
      <c r="W26" s="64"/>
      <c r="X26" s="64"/>
      <c r="Y26" s="64"/>
    </row>
    <row r="27" spans="1:25" x14ac:dyDescent="0.2">
      <c r="A27" s="1">
        <v>23</v>
      </c>
      <c r="B27" s="49">
        <f>namenlijst!B27</f>
        <v>0</v>
      </c>
      <c r="C27" s="25"/>
      <c r="D27" s="25"/>
      <c r="E27" s="25"/>
      <c r="F27" s="1"/>
      <c r="G27" s="1">
        <f t="shared" si="3"/>
        <v>0</v>
      </c>
      <c r="H27" s="54" t="str">
        <f t="shared" si="4"/>
        <v/>
      </c>
      <c r="I27" s="26" t="str">
        <f t="shared" si="0"/>
        <v/>
      </c>
      <c r="J27" s="26" t="str">
        <f t="shared" si="1"/>
        <v/>
      </c>
      <c r="K27" s="26" t="str">
        <f t="shared" si="2"/>
        <v/>
      </c>
      <c r="L27" s="25"/>
      <c r="M27" s="25"/>
      <c r="N27" s="25"/>
      <c r="O27" s="25"/>
      <c r="P27" s="25"/>
      <c r="Q27" s="25"/>
      <c r="R27" s="25"/>
      <c r="S27" s="25"/>
      <c r="T27" s="64"/>
      <c r="U27" s="64"/>
      <c r="V27" s="64"/>
      <c r="W27" s="64"/>
      <c r="X27" s="64"/>
      <c r="Y27" s="64"/>
    </row>
    <row r="28" spans="1:25" x14ac:dyDescent="0.2">
      <c r="A28" s="1">
        <v>24</v>
      </c>
      <c r="B28" s="49">
        <f>namenlijst!B28</f>
        <v>0</v>
      </c>
      <c r="C28" s="25"/>
      <c r="D28" s="25"/>
      <c r="E28" s="25"/>
      <c r="F28" s="1"/>
      <c r="G28" s="1">
        <f t="shared" si="3"/>
        <v>0</v>
      </c>
      <c r="H28" s="54" t="str">
        <f t="shared" si="4"/>
        <v/>
      </c>
      <c r="I28" s="26" t="str">
        <f t="shared" si="0"/>
        <v/>
      </c>
      <c r="J28" s="26" t="str">
        <f t="shared" si="1"/>
        <v/>
      </c>
      <c r="K28" s="26" t="str">
        <f t="shared" si="2"/>
        <v/>
      </c>
      <c r="L28" s="25"/>
      <c r="M28" s="25"/>
      <c r="N28" s="25"/>
      <c r="O28" s="25"/>
      <c r="P28" s="25"/>
      <c r="Q28" s="25"/>
      <c r="R28" s="25"/>
      <c r="S28" s="25"/>
      <c r="T28" s="64"/>
      <c r="U28" s="64"/>
      <c r="V28" s="64"/>
      <c r="W28" s="64"/>
      <c r="X28" s="64"/>
      <c r="Y28" s="64"/>
    </row>
    <row r="29" spans="1:25" x14ac:dyDescent="0.2">
      <c r="A29" s="1">
        <v>25</v>
      </c>
      <c r="B29" s="49">
        <f>namenlijst!B29</f>
        <v>0</v>
      </c>
      <c r="C29" s="25"/>
      <c r="D29" s="25"/>
      <c r="E29" s="25"/>
      <c r="F29" s="1"/>
      <c r="G29" s="1">
        <f t="shared" si="3"/>
        <v>0</v>
      </c>
      <c r="H29" s="54" t="str">
        <f t="shared" si="4"/>
        <v/>
      </c>
      <c r="I29" s="26" t="str">
        <f t="shared" si="0"/>
        <v/>
      </c>
      <c r="J29" s="26" t="str">
        <f t="shared" si="1"/>
        <v/>
      </c>
      <c r="K29" s="26" t="str">
        <f t="shared" si="2"/>
        <v/>
      </c>
      <c r="L29" s="25"/>
      <c r="M29" s="25"/>
      <c r="N29" s="25"/>
      <c r="O29" s="25"/>
      <c r="P29" s="25"/>
      <c r="Q29" s="25"/>
      <c r="R29" s="25"/>
      <c r="S29" s="25"/>
      <c r="T29" s="64"/>
      <c r="U29" s="64"/>
      <c r="V29" s="64"/>
      <c r="W29" s="64"/>
      <c r="X29" s="64"/>
      <c r="Y29" s="64"/>
    </row>
    <row r="30" spans="1:25" x14ac:dyDescent="0.2">
      <c r="A30" s="1">
        <v>26</v>
      </c>
      <c r="B30" s="49">
        <f>namenlijst!B30</f>
        <v>0</v>
      </c>
      <c r="C30" s="25"/>
      <c r="D30" s="25"/>
      <c r="E30" s="25"/>
      <c r="F30" s="1"/>
      <c r="G30" s="1">
        <f t="shared" si="3"/>
        <v>0</v>
      </c>
      <c r="H30" s="54" t="str">
        <f t="shared" si="4"/>
        <v/>
      </c>
      <c r="I30" s="26" t="str">
        <f t="shared" si="0"/>
        <v/>
      </c>
      <c r="J30" s="26" t="str">
        <f t="shared" si="1"/>
        <v/>
      </c>
      <c r="K30" s="26" t="str">
        <f t="shared" si="2"/>
        <v/>
      </c>
      <c r="L30" s="25"/>
      <c r="M30" s="25"/>
      <c r="N30" s="25"/>
      <c r="O30" s="25"/>
      <c r="P30" s="25"/>
      <c r="Q30" s="25"/>
      <c r="R30" s="25"/>
      <c r="S30" s="25"/>
      <c r="T30" s="64"/>
      <c r="U30" s="64"/>
      <c r="V30" s="64"/>
      <c r="W30" s="64"/>
      <c r="X30" s="64"/>
      <c r="Y30" s="64"/>
    </row>
    <row r="31" spans="1:25" x14ac:dyDescent="0.2">
      <c r="A31" s="1">
        <v>27</v>
      </c>
      <c r="B31" s="49">
        <f>namenlijst!B31</f>
        <v>0</v>
      </c>
      <c r="C31" s="25"/>
      <c r="D31" s="25"/>
      <c r="E31" s="25"/>
      <c r="F31" s="1"/>
      <c r="G31" s="1">
        <f t="shared" si="3"/>
        <v>0</v>
      </c>
      <c r="H31" s="54" t="str">
        <f t="shared" si="4"/>
        <v/>
      </c>
      <c r="I31" s="26" t="str">
        <f t="shared" si="0"/>
        <v/>
      </c>
      <c r="J31" s="26" t="str">
        <f t="shared" si="1"/>
        <v/>
      </c>
      <c r="K31" s="26" t="str">
        <f t="shared" si="2"/>
        <v/>
      </c>
      <c r="L31" s="25"/>
      <c r="M31" s="25"/>
      <c r="N31" s="25"/>
      <c r="O31" s="25"/>
      <c r="P31" s="25"/>
      <c r="Q31" s="25"/>
      <c r="R31" s="25"/>
      <c r="S31" s="25"/>
      <c r="T31" s="64"/>
      <c r="U31" s="64"/>
      <c r="V31" s="64"/>
      <c r="W31" s="64"/>
      <c r="X31" s="64"/>
      <c r="Y31" s="64"/>
    </row>
    <row r="32" spans="1:25" x14ac:dyDescent="0.2">
      <c r="A32" s="1">
        <v>28</v>
      </c>
      <c r="B32" s="49">
        <f>namenlijst!B32</f>
        <v>0</v>
      </c>
      <c r="C32" s="25"/>
      <c r="D32" s="25"/>
      <c r="E32" s="25"/>
      <c r="F32" s="1"/>
      <c r="G32" s="1">
        <f t="shared" si="3"/>
        <v>0</v>
      </c>
      <c r="H32" s="54" t="str">
        <f t="shared" si="4"/>
        <v/>
      </c>
      <c r="I32" s="26" t="str">
        <f t="shared" si="0"/>
        <v/>
      </c>
      <c r="J32" s="26" t="str">
        <f t="shared" si="1"/>
        <v/>
      </c>
      <c r="K32" s="26" t="str">
        <f t="shared" si="2"/>
        <v/>
      </c>
      <c r="L32" s="25"/>
      <c r="M32" s="25"/>
      <c r="N32" s="25"/>
      <c r="O32" s="25"/>
      <c r="P32" s="25"/>
      <c r="Q32" s="25"/>
      <c r="R32" s="25"/>
      <c r="S32" s="25"/>
      <c r="T32" s="64"/>
      <c r="U32" s="64"/>
      <c r="V32" s="64"/>
      <c r="W32" s="64"/>
      <c r="X32" s="64"/>
      <c r="Y32" s="64"/>
    </row>
    <row r="33" spans="1:25" x14ac:dyDescent="0.2">
      <c r="A33" s="1">
        <v>29</v>
      </c>
      <c r="B33" s="49">
        <f>namenlijst!B33</f>
        <v>0</v>
      </c>
      <c r="C33" s="25"/>
      <c r="D33" s="25"/>
      <c r="E33" s="25"/>
      <c r="F33" s="1"/>
      <c r="G33" s="1">
        <f t="shared" si="3"/>
        <v>0</v>
      </c>
      <c r="H33" s="54" t="str">
        <f t="shared" si="4"/>
        <v/>
      </c>
      <c r="I33" s="26" t="str">
        <f t="shared" si="0"/>
        <v/>
      </c>
      <c r="J33" s="26" t="str">
        <f t="shared" si="1"/>
        <v/>
      </c>
      <c r="K33" s="26" t="str">
        <f t="shared" si="2"/>
        <v/>
      </c>
      <c r="L33" s="25"/>
      <c r="M33" s="25"/>
      <c r="N33" s="25"/>
      <c r="O33" s="25"/>
      <c r="P33" s="25"/>
      <c r="Q33" s="25"/>
      <c r="R33" s="25"/>
      <c r="S33" s="25"/>
      <c r="T33" s="64"/>
      <c r="U33" s="64"/>
      <c r="V33" s="64"/>
      <c r="W33" s="64"/>
      <c r="X33" s="64"/>
      <c r="Y33" s="64"/>
    </row>
    <row r="34" spans="1:25" x14ac:dyDescent="0.2">
      <c r="A34" s="1">
        <v>30</v>
      </c>
      <c r="B34" s="49">
        <f>namenlijst!B34</f>
        <v>0</v>
      </c>
      <c r="C34" s="25"/>
      <c r="D34" s="25"/>
      <c r="E34" s="25"/>
      <c r="F34" s="1"/>
      <c r="G34" s="1">
        <f t="shared" si="3"/>
        <v>0</v>
      </c>
      <c r="H34" s="54" t="str">
        <f t="shared" si="4"/>
        <v/>
      </c>
      <c r="I34" s="26" t="str">
        <f t="shared" si="0"/>
        <v/>
      </c>
      <c r="J34" s="26" t="str">
        <f t="shared" si="1"/>
        <v/>
      </c>
      <c r="K34" s="26" t="str">
        <f t="shared" si="2"/>
        <v/>
      </c>
      <c r="L34" s="25"/>
      <c r="M34" s="25"/>
      <c r="N34" s="25"/>
      <c r="O34" s="25"/>
      <c r="P34" s="25"/>
      <c r="Q34" s="25"/>
      <c r="R34" s="25"/>
      <c r="S34" s="25"/>
      <c r="T34" s="64"/>
      <c r="U34" s="64"/>
      <c r="V34" s="64"/>
      <c r="W34" s="64"/>
      <c r="X34" s="64"/>
      <c r="Y34" s="64"/>
    </row>
    <row r="35" spans="1:25" x14ac:dyDescent="0.2">
      <c r="A35" s="1">
        <v>31</v>
      </c>
      <c r="B35" s="49">
        <f>namenlijst!B35</f>
        <v>0</v>
      </c>
      <c r="C35" s="25"/>
      <c r="D35" s="25"/>
      <c r="E35" s="25"/>
      <c r="F35" s="1"/>
      <c r="G35" s="1">
        <f t="shared" si="3"/>
        <v>0</v>
      </c>
      <c r="H35" s="54" t="str">
        <f t="shared" si="4"/>
        <v/>
      </c>
      <c r="I35" s="26" t="str">
        <f t="shared" si="0"/>
        <v/>
      </c>
      <c r="J35" s="26" t="str">
        <f t="shared" si="1"/>
        <v/>
      </c>
      <c r="K35" s="26" t="str">
        <f t="shared" si="2"/>
        <v/>
      </c>
      <c r="L35" s="25"/>
      <c r="M35" s="25"/>
      <c r="N35" s="25"/>
      <c r="O35" s="25"/>
      <c r="P35" s="25"/>
      <c r="Q35" s="25"/>
      <c r="R35" s="25"/>
      <c r="S35" s="25"/>
      <c r="T35" s="64"/>
      <c r="U35" s="64"/>
      <c r="V35" s="64"/>
      <c r="W35" s="64"/>
      <c r="X35" s="64"/>
      <c r="Y35" s="64"/>
    </row>
    <row r="36" spans="1:25" x14ac:dyDescent="0.2">
      <c r="A36" s="1">
        <v>32</v>
      </c>
      <c r="B36" s="48">
        <f>namenlijst!B36</f>
        <v>0</v>
      </c>
      <c r="C36" s="25"/>
      <c r="D36" s="25"/>
      <c r="E36" s="25"/>
      <c r="F36" s="1"/>
      <c r="G36" s="1">
        <f t="shared" si="3"/>
        <v>0</v>
      </c>
      <c r="H36" s="54" t="str">
        <f t="shared" si="4"/>
        <v/>
      </c>
      <c r="I36" s="26" t="str">
        <f t="shared" si="0"/>
        <v/>
      </c>
      <c r="J36" s="26" t="str">
        <f t="shared" si="1"/>
        <v/>
      </c>
      <c r="K36" s="26" t="str">
        <f t="shared" si="2"/>
        <v/>
      </c>
      <c r="L36" s="25"/>
      <c r="M36" s="25"/>
      <c r="N36" s="25"/>
      <c r="O36" s="25"/>
      <c r="P36" s="25"/>
      <c r="Q36" s="25"/>
      <c r="R36" s="25"/>
      <c r="S36" s="25"/>
      <c r="T36" s="64"/>
      <c r="U36" s="64"/>
      <c r="V36" s="64"/>
      <c r="W36" s="64"/>
      <c r="X36" s="64"/>
      <c r="Y36" s="64"/>
    </row>
    <row r="37" spans="1:25" x14ac:dyDescent="0.2">
      <c r="A37" s="1">
        <v>33</v>
      </c>
      <c r="B37" s="48">
        <f>namenlijst!B37</f>
        <v>0</v>
      </c>
      <c r="C37" s="25"/>
      <c r="D37" s="25"/>
      <c r="E37" s="25"/>
      <c r="F37" s="1"/>
      <c r="G37" s="1">
        <f t="shared" si="3"/>
        <v>0</v>
      </c>
      <c r="H37" s="54" t="str">
        <f t="shared" si="4"/>
        <v/>
      </c>
      <c r="I37" s="26" t="str">
        <f t="shared" si="0"/>
        <v/>
      </c>
      <c r="J37" s="26" t="str">
        <f t="shared" si="1"/>
        <v/>
      </c>
      <c r="K37" s="26" t="str">
        <f t="shared" si="2"/>
        <v/>
      </c>
      <c r="L37" s="25"/>
      <c r="M37" s="25"/>
      <c r="N37" s="25"/>
      <c r="O37" s="25"/>
      <c r="P37" s="25"/>
      <c r="Q37" s="25"/>
      <c r="R37" s="25"/>
      <c r="S37" s="25"/>
      <c r="T37" s="64"/>
      <c r="U37" s="64"/>
      <c r="V37" s="64"/>
      <c r="W37" s="64"/>
      <c r="X37" s="64"/>
      <c r="Y37" s="64"/>
    </row>
    <row r="38" spans="1:25" x14ac:dyDescent="0.2">
      <c r="A38" s="1">
        <v>34</v>
      </c>
      <c r="B38" s="48">
        <f>namenlijst!B38</f>
        <v>0</v>
      </c>
      <c r="C38" s="25"/>
      <c r="D38" s="25"/>
      <c r="E38" s="25"/>
      <c r="F38" s="1"/>
      <c r="G38" s="1">
        <f t="shared" si="3"/>
        <v>0</v>
      </c>
      <c r="H38" s="54" t="str">
        <f t="shared" si="4"/>
        <v/>
      </c>
      <c r="I38" s="26" t="str">
        <f t="shared" si="0"/>
        <v/>
      </c>
      <c r="J38" s="26" t="str">
        <f t="shared" si="1"/>
        <v/>
      </c>
      <c r="K38" s="26" t="str">
        <f t="shared" si="2"/>
        <v/>
      </c>
      <c r="L38" s="25"/>
      <c r="M38" s="25"/>
      <c r="N38" s="25"/>
      <c r="O38" s="25"/>
      <c r="P38" s="25"/>
      <c r="Q38" s="25"/>
      <c r="R38" s="25"/>
      <c r="S38" s="25"/>
      <c r="T38" s="64"/>
      <c r="U38" s="64"/>
      <c r="V38" s="64"/>
      <c r="W38" s="64"/>
      <c r="X38" s="64"/>
      <c r="Y38" s="64"/>
    </row>
    <row r="39" spans="1:25" x14ac:dyDescent="0.2">
      <c r="A39" s="1">
        <v>35</v>
      </c>
      <c r="B39" s="48">
        <f>namenlijst!B39</f>
        <v>0</v>
      </c>
      <c r="C39" s="25"/>
      <c r="D39" s="25"/>
      <c r="E39" s="25"/>
      <c r="F39" s="1"/>
      <c r="G39" s="1">
        <f t="shared" si="3"/>
        <v>0</v>
      </c>
      <c r="H39" s="54" t="str">
        <f t="shared" si="4"/>
        <v/>
      </c>
      <c r="I39" s="26" t="str">
        <f t="shared" si="0"/>
        <v/>
      </c>
      <c r="J39" s="26" t="str">
        <f t="shared" si="1"/>
        <v/>
      </c>
      <c r="K39" s="26" t="str">
        <f t="shared" si="2"/>
        <v/>
      </c>
      <c r="L39" s="25"/>
      <c r="M39" s="25"/>
      <c r="N39" s="25"/>
      <c r="O39" s="25"/>
      <c r="P39" s="25"/>
      <c r="Q39" s="25"/>
      <c r="R39" s="25"/>
      <c r="S39" s="25"/>
      <c r="T39" s="64"/>
      <c r="U39" s="64"/>
      <c r="V39" s="64"/>
      <c r="W39" s="64"/>
      <c r="X39" s="64"/>
      <c r="Y39" s="64"/>
    </row>
    <row r="40" spans="1:2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25" x14ac:dyDescent="0.2">
      <c r="A41" s="11"/>
      <c r="B41" s="11" t="s">
        <v>17</v>
      </c>
      <c r="C41" s="12">
        <f>COUNTIF(C5:C39,"&lt;7")</f>
        <v>0</v>
      </c>
      <c r="D41" s="12">
        <f>COUNTIF(D5:D39,"&lt;11")</f>
        <v>0</v>
      </c>
      <c r="E41" s="12">
        <f>COUNTIF(E5:E39,"&lt;11")</f>
        <v>0</v>
      </c>
      <c r="F41" s="12"/>
      <c r="G41" s="12"/>
      <c r="H41" s="12"/>
      <c r="I41" s="12"/>
      <c r="J41" s="12"/>
      <c r="K41" s="12"/>
      <c r="L41" s="12">
        <f>(L45-L44)</f>
        <v>0</v>
      </c>
      <c r="M41" s="12">
        <f t="shared" ref="M41:S41" si="5">(M45-M44)</f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 t="shared" si="5"/>
        <v>0</v>
      </c>
      <c r="S41" s="12">
        <f t="shared" si="5"/>
        <v>0</v>
      </c>
      <c r="T41" s="12"/>
      <c r="U41" s="12"/>
    </row>
    <row r="42" spans="1:25" x14ac:dyDescent="0.2">
      <c r="A42" s="11"/>
      <c r="B42" s="11" t="s">
        <v>16</v>
      </c>
      <c r="C42" s="12">
        <f>namenlijst!$B$40</f>
        <v>0</v>
      </c>
      <c r="D42" s="12">
        <f>namenlijst!$B$40</f>
        <v>0</v>
      </c>
      <c r="E42" s="12">
        <f>namenlijst!$B$40</f>
        <v>0</v>
      </c>
      <c r="F42" s="12"/>
      <c r="G42" s="12"/>
      <c r="H42" s="12"/>
      <c r="I42" s="12"/>
      <c r="J42" s="12"/>
      <c r="K42" s="12"/>
      <c r="L42" s="12">
        <f>namenlijst!$B$40</f>
        <v>0</v>
      </c>
      <c r="M42" s="12">
        <f>namenlijst!$B$40</f>
        <v>0</v>
      </c>
      <c r="N42" s="12">
        <f>namenlijst!$B$40</f>
        <v>0</v>
      </c>
      <c r="O42" s="12">
        <f>namenlijst!$B$40</f>
        <v>0</v>
      </c>
      <c r="P42" s="12">
        <f>namenlijst!$B$40</f>
        <v>0</v>
      </c>
      <c r="Q42" s="12">
        <f>namenlijst!$B$40</f>
        <v>0</v>
      </c>
      <c r="R42" s="12">
        <f>namenlijst!$B$40</f>
        <v>0</v>
      </c>
      <c r="S42" s="12">
        <f>namenlijst!$B$40</f>
        <v>0</v>
      </c>
      <c r="T42" s="12"/>
      <c r="U42" s="12"/>
    </row>
    <row r="43" spans="1:25" x14ac:dyDescent="0.2">
      <c r="A43" s="13"/>
      <c r="B43" s="14" t="s">
        <v>18</v>
      </c>
      <c r="C43" s="15" t="e">
        <f>(C41/C42)</f>
        <v>#DIV/0!</v>
      </c>
      <c r="D43" s="15" t="e">
        <f>(D41/D42)</f>
        <v>#DIV/0!</v>
      </c>
      <c r="E43" s="15" t="e">
        <f>(E41/E42)</f>
        <v>#DIV/0!</v>
      </c>
      <c r="F43" s="15"/>
      <c r="G43" s="15"/>
      <c r="H43" s="55"/>
      <c r="I43" s="15"/>
      <c r="J43" s="73"/>
      <c r="K43" s="73"/>
      <c r="L43" s="29" t="e">
        <f t="shared" ref="L43:S43" si="6">(L41/L42)</f>
        <v>#DIV/0!</v>
      </c>
      <c r="M43" s="29" t="e">
        <f t="shared" si="6"/>
        <v>#DIV/0!</v>
      </c>
      <c r="N43" s="29" t="e">
        <f t="shared" si="6"/>
        <v>#DIV/0!</v>
      </c>
      <c r="O43" s="29" t="e">
        <f t="shared" si="6"/>
        <v>#DIV/0!</v>
      </c>
      <c r="P43" s="29" t="e">
        <f t="shared" si="6"/>
        <v>#DIV/0!</v>
      </c>
      <c r="Q43" s="29" t="e">
        <f t="shared" si="6"/>
        <v>#DIV/0!</v>
      </c>
      <c r="R43" s="29" t="e">
        <f t="shared" si="6"/>
        <v>#DIV/0!</v>
      </c>
      <c r="S43" s="30" t="e">
        <f t="shared" si="6"/>
        <v>#DIV/0!</v>
      </c>
      <c r="T43" s="51"/>
      <c r="U43" s="51"/>
    </row>
    <row r="44" spans="1:2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50">
        <f>COUNTIF(L5:L39,1)</f>
        <v>0</v>
      </c>
      <c r="M44" s="50">
        <f t="shared" ref="M44:S44" si="7">COUNTIF(M5:M39,1)</f>
        <v>0</v>
      </c>
      <c r="N44" s="50">
        <f t="shared" si="7"/>
        <v>0</v>
      </c>
      <c r="O44" s="50">
        <f t="shared" si="7"/>
        <v>0</v>
      </c>
      <c r="P44" s="50">
        <f t="shared" si="7"/>
        <v>0</v>
      </c>
      <c r="Q44" s="50">
        <f t="shared" si="7"/>
        <v>0</v>
      </c>
      <c r="R44" s="50">
        <f t="shared" si="7"/>
        <v>0</v>
      </c>
      <c r="S44" s="50">
        <f t="shared" si="7"/>
        <v>0</v>
      </c>
      <c r="T44" s="50"/>
      <c r="U44" s="50"/>
    </row>
    <row r="45" spans="1:2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50">
        <f>COUNTA(L5:L39)</f>
        <v>0</v>
      </c>
      <c r="M45" s="50">
        <f t="shared" ref="M45:S45" si="8">COUNTA(M5:M39)</f>
        <v>0</v>
      </c>
      <c r="N45" s="50">
        <f t="shared" si="8"/>
        <v>0</v>
      </c>
      <c r="O45" s="50">
        <f t="shared" si="8"/>
        <v>0</v>
      </c>
      <c r="P45" s="50">
        <f t="shared" si="8"/>
        <v>0</v>
      </c>
      <c r="Q45" s="50">
        <f t="shared" si="8"/>
        <v>0</v>
      </c>
      <c r="R45" s="50">
        <f t="shared" si="8"/>
        <v>0</v>
      </c>
      <c r="S45" s="50">
        <f t="shared" si="8"/>
        <v>0</v>
      </c>
      <c r="T45" s="50"/>
      <c r="U45" s="50"/>
    </row>
    <row r="46" spans="1: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</sheetData>
  <sheetProtection algorithmName="SHA-512" hashValue="f/CYhlvS5rWNZh/BI2yAwHHptgm0gBeOCzBuXf9T1xXUS7i3AKQSPSHFXGnRnXrY4pBm5DVmBOQkIoWlp7xrEg==" saltValue="Jd0b6AGH4ykrp0SYdoSbwg==" spinCount="100000" sheet="1" objects="1" scenarios="1"/>
  <mergeCells count="41">
    <mergeCell ref="J43:K43"/>
    <mergeCell ref="I3:K3"/>
    <mergeCell ref="I2:K2"/>
    <mergeCell ref="A1:S1"/>
    <mergeCell ref="T4:Y4"/>
    <mergeCell ref="T5:Y5"/>
    <mergeCell ref="T6:Y6"/>
    <mergeCell ref="L3:S3"/>
    <mergeCell ref="T7:Y7"/>
    <mergeCell ref="T8:Y8"/>
    <mergeCell ref="T20:Y20"/>
    <mergeCell ref="T9:Y9"/>
    <mergeCell ref="T10:Y10"/>
    <mergeCell ref="T11:Y11"/>
    <mergeCell ref="T12:Y12"/>
    <mergeCell ref="T13:Y13"/>
    <mergeCell ref="T14:Y14"/>
    <mergeCell ref="T15:Y15"/>
    <mergeCell ref="T16:Y16"/>
    <mergeCell ref="T17:Y17"/>
    <mergeCell ref="T18:Y18"/>
    <mergeCell ref="T19:Y19"/>
    <mergeCell ref="T32:Y32"/>
    <mergeCell ref="T21:Y21"/>
    <mergeCell ref="T22:Y22"/>
    <mergeCell ref="T23:Y23"/>
    <mergeCell ref="T24:Y24"/>
    <mergeCell ref="T25:Y25"/>
    <mergeCell ref="T26:Y26"/>
    <mergeCell ref="T27:Y27"/>
    <mergeCell ref="T28:Y28"/>
    <mergeCell ref="T29:Y29"/>
    <mergeCell ref="T30:Y30"/>
    <mergeCell ref="T31:Y31"/>
    <mergeCell ref="T33:Y33"/>
    <mergeCell ref="T34:Y34"/>
    <mergeCell ref="T39:Y39"/>
    <mergeCell ref="T35:Y35"/>
    <mergeCell ref="T36:Y36"/>
    <mergeCell ref="T37:Y37"/>
    <mergeCell ref="T38:Y38"/>
  </mergeCells>
  <phoneticPr fontId="0" type="noConversion"/>
  <conditionalFormatting sqref="I44:I48 I4 I40">
    <cfRule type="cellIs" dxfId="40" priority="11" stopIfTrue="1" operator="equal">
      <formula>"2, 5"</formula>
    </cfRule>
    <cfRule type="cellIs" dxfId="39" priority="12" stopIfTrue="1" operator="equal">
      <formula>"2? 5?"</formula>
    </cfRule>
  </conditionalFormatting>
  <conditionalFormatting sqref="J44:J48 J4 J40">
    <cfRule type="cellIs" dxfId="38" priority="13" stopIfTrue="1" operator="equal">
      <formula>"3, 4, 9"</formula>
    </cfRule>
    <cfRule type="cellIs" dxfId="37" priority="14" stopIfTrue="1" operator="equal">
      <formula>"3? 4? 9?"</formula>
    </cfRule>
  </conditionalFormatting>
  <conditionalFormatting sqref="K44:K48 K4 K40">
    <cfRule type="cellIs" dxfId="36" priority="15" stopIfTrue="1" operator="equal">
      <formula>"6, 7, 8"</formula>
    </cfRule>
    <cfRule type="cellIs" dxfId="35" priority="16" stopIfTrue="1" operator="equal">
      <formula>"6? 7? 8?"</formula>
    </cfRule>
  </conditionalFormatting>
  <conditionalFormatting sqref="I5:I39">
    <cfRule type="cellIs" dxfId="34" priority="17" stopIfTrue="1" operator="equal">
      <formula>"2, 5"</formula>
    </cfRule>
    <cfRule type="cellIs" dxfId="33" priority="18" stopIfTrue="1" operator="equal">
      <formula>"2? 5?"</formula>
    </cfRule>
  </conditionalFormatting>
  <conditionalFormatting sqref="J5:J39">
    <cfRule type="cellIs" dxfId="32" priority="19" stopIfTrue="1" operator="equal">
      <formula>"3, 4, 9"</formula>
    </cfRule>
    <cfRule type="cellIs" dxfId="31" priority="20" stopIfTrue="1" operator="equal">
      <formula>"3? 4? 9?"</formula>
    </cfRule>
  </conditionalFormatting>
  <conditionalFormatting sqref="K5:K39">
    <cfRule type="cellIs" dxfId="30" priority="21" stopIfTrue="1" operator="equal">
      <formula>"6, 7, 8"</formula>
    </cfRule>
    <cfRule type="cellIs" dxfId="29" priority="22" stopIfTrue="1" operator="equal">
      <formula>"6? 7? 8?"</formula>
    </cfRule>
  </conditionalFormatting>
  <conditionalFormatting sqref="L43:U43">
    <cfRule type="cellIs" dxfId="28" priority="23" stopIfTrue="1" operator="greaterThan">
      <formula>0.25</formula>
    </cfRule>
    <cfRule type="cellIs" dxfId="27" priority="24" stopIfTrue="1" operator="greaterThan">
      <formula>0.2</formula>
    </cfRule>
    <cfRule type="cellIs" dxfId="26" priority="25" stopIfTrue="1" operator="greaterThan">
      <formula>0.1</formula>
    </cfRule>
  </conditionalFormatting>
  <conditionalFormatting sqref="D44:E47 D40:E40">
    <cfRule type="cellIs" dxfId="25" priority="26" stopIfTrue="1" operator="between">
      <formula>11</formula>
      <formula>12</formula>
    </cfRule>
    <cfRule type="cellIs" dxfId="24" priority="27" stopIfTrue="1" operator="between">
      <formula>1</formula>
      <formula>10</formula>
    </cfRule>
  </conditionalFormatting>
  <conditionalFormatting sqref="D5:E39">
    <cfRule type="cellIs" dxfId="23" priority="28" stopIfTrue="1" operator="between">
      <formula>11</formula>
      <formula>12</formula>
    </cfRule>
    <cfRule type="cellIs" dxfId="22" priority="29" stopIfTrue="1" operator="between">
      <formula>1</formula>
      <formula>10</formula>
    </cfRule>
  </conditionalFormatting>
  <conditionalFormatting sqref="C48:E48">
    <cfRule type="cellIs" dxfId="21" priority="30" stopIfTrue="1" operator="equal">
      <formula>3</formula>
    </cfRule>
    <cfRule type="cellIs" dxfId="20" priority="31" stopIfTrue="1" operator="between">
      <formula>1</formula>
      <formula>2</formula>
    </cfRule>
  </conditionalFormatting>
  <conditionalFormatting sqref="C44:C47 C40">
    <cfRule type="cellIs" dxfId="19" priority="32" stopIfTrue="1" operator="between">
      <formula>7</formula>
      <formula>8</formula>
    </cfRule>
    <cfRule type="cellIs" dxfId="18" priority="33" stopIfTrue="1" operator="between">
      <formula>1</formula>
      <formula>6</formula>
    </cfRule>
  </conditionalFormatting>
  <conditionalFormatting sqref="C5:C39">
    <cfRule type="cellIs" dxfId="17" priority="34" stopIfTrue="1" operator="between">
      <formula>7</formula>
      <formula>8</formula>
    </cfRule>
    <cfRule type="cellIs" dxfId="16" priority="35" stopIfTrue="1" operator="between">
      <formula>1</formula>
      <formula>6</formula>
    </cfRule>
  </conditionalFormatting>
  <conditionalFormatting sqref="C43:E43">
    <cfRule type="cellIs" dxfId="15" priority="36" stopIfTrue="1" operator="greaterThan">
      <formula>0.25</formula>
    </cfRule>
    <cfRule type="cellIs" dxfId="14" priority="37" stopIfTrue="1" operator="greaterThan">
      <formula>0.2</formula>
    </cfRule>
    <cfRule type="cellIs" dxfId="13" priority="38" stopIfTrue="1" operator="greaterThan">
      <formula>0.1</formula>
    </cfRule>
  </conditionalFormatting>
  <conditionalFormatting sqref="B5:B39">
    <cfRule type="expression" priority="6" stopIfTrue="1">
      <formula>$G5=0</formula>
    </cfRule>
    <cfRule type="expression" dxfId="12" priority="7" stopIfTrue="1">
      <formula>$G5&lt;36</formula>
    </cfRule>
    <cfRule type="expression" dxfId="11" priority="8" stopIfTrue="1">
      <formula>$G5&lt;38</formula>
    </cfRule>
  </conditionalFormatting>
  <conditionalFormatting sqref="B5:B30">
    <cfRule type="expression" dxfId="10" priority="9">
      <formula>$G5&lt;40</formula>
    </cfRule>
    <cfRule type="expression" dxfId="9" priority="10">
      <formula>$G5&gt;39</formula>
    </cfRule>
  </conditionalFormatting>
  <conditionalFormatting sqref="H5:H39">
    <cfRule type="expression" dxfId="8" priority="1">
      <formula>$G5=0</formula>
    </cfRule>
    <cfRule type="expression" dxfId="7" priority="2">
      <formula>$G5&lt;36</formula>
    </cfRule>
    <cfRule type="expression" dxfId="6" priority="3">
      <formula>$G5&lt;38</formula>
    </cfRule>
    <cfRule type="expression" dxfId="5" priority="4">
      <formula>$G5&lt;40</formula>
    </cfRule>
    <cfRule type="expression" dxfId="4" priority="5">
      <formula>$G5&gt;39</formula>
    </cfRule>
  </conditionalFormatting>
  <pageMargins left="0.27559055118110237" right="0.15748031496062992" top="0.27559055118110237" bottom="0.15748031496062992" header="0.15748031496062992" footer="0.15748031496062992"/>
  <pageSetup paperSize="9" scale="9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45"/>
  <sheetViews>
    <sheetView showGridLines="0" showRowColHeaders="0" workbookViewId="0"/>
  </sheetViews>
  <sheetFormatPr defaultRowHeight="12.75" x14ac:dyDescent="0.2"/>
  <cols>
    <col min="1" max="1" width="2.7109375" bestFit="1" customWidth="1"/>
    <col min="2" max="2" width="18.140625" style="32" customWidth="1"/>
    <col min="5" max="10" width="5.7109375" customWidth="1"/>
    <col min="11" max="20" width="5.7109375" style="19" customWidth="1"/>
  </cols>
  <sheetData>
    <row r="3" spans="1:24" ht="15.75" x14ac:dyDescent="0.25">
      <c r="E3" s="80">
        <v>16</v>
      </c>
      <c r="F3" s="81"/>
      <c r="G3" s="79">
        <f>VLOOKUP($E$3,namenlijst!$A$5:$B$39,2)</f>
        <v>0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V3" s="17"/>
      <c r="W3" s="17"/>
      <c r="X3" s="17"/>
    </row>
    <row r="4" spans="1:24" x14ac:dyDescent="0.2">
      <c r="A4" s="37"/>
      <c r="B4" s="37"/>
      <c r="V4" s="17"/>
      <c r="W4" s="17"/>
      <c r="X4" s="17"/>
    </row>
    <row r="5" spans="1:24" x14ac:dyDescent="0.2">
      <c r="A5" s="31"/>
      <c r="B5" s="33"/>
      <c r="V5" s="16"/>
      <c r="W5" s="16"/>
      <c r="X5" s="16"/>
    </row>
    <row r="6" spans="1:24" x14ac:dyDescent="0.2">
      <c r="A6" s="31"/>
      <c r="B6" s="33"/>
      <c r="V6" s="16"/>
      <c r="W6" s="16"/>
      <c r="X6" s="16"/>
    </row>
    <row r="7" spans="1:24" x14ac:dyDescent="0.2">
      <c r="A7" s="31"/>
      <c r="B7" s="33"/>
      <c r="E7" s="83" t="s">
        <v>23</v>
      </c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V7" s="17"/>
      <c r="W7" s="17"/>
      <c r="X7" s="17"/>
    </row>
    <row r="8" spans="1:24" x14ac:dyDescent="0.2">
      <c r="A8" s="31"/>
      <c r="B8" s="33"/>
      <c r="E8" s="82" t="s">
        <v>28</v>
      </c>
      <c r="F8" s="82"/>
      <c r="G8" s="82"/>
      <c r="H8" s="82"/>
      <c r="I8" s="82"/>
      <c r="J8" s="19"/>
      <c r="K8" s="82" t="s">
        <v>34</v>
      </c>
      <c r="L8" s="82"/>
      <c r="M8" s="82"/>
      <c r="N8" s="82"/>
      <c r="O8" s="82"/>
      <c r="P8" s="82"/>
      <c r="Q8" s="82"/>
      <c r="R8" s="82"/>
      <c r="S8" s="82"/>
      <c r="T8" s="82"/>
      <c r="V8" s="17"/>
      <c r="W8" s="17"/>
      <c r="X8" s="17"/>
    </row>
    <row r="9" spans="1:24" ht="69.75" x14ac:dyDescent="0.2">
      <c r="A9" s="76" t="s">
        <v>32</v>
      </c>
      <c r="B9" s="76"/>
      <c r="E9" s="34" t="s">
        <v>24</v>
      </c>
      <c r="F9" s="34" t="s">
        <v>25</v>
      </c>
      <c r="G9" s="34" t="s">
        <v>26</v>
      </c>
      <c r="H9" s="34" t="s">
        <v>27</v>
      </c>
      <c r="I9" s="34" t="s">
        <v>1</v>
      </c>
      <c r="J9" s="31"/>
      <c r="K9" s="35">
        <v>1</v>
      </c>
      <c r="L9" s="35">
        <v>10</v>
      </c>
      <c r="M9" s="35">
        <v>2</v>
      </c>
      <c r="N9" s="35">
        <v>5</v>
      </c>
      <c r="O9" s="35">
        <v>3</v>
      </c>
      <c r="P9" s="35">
        <v>4</v>
      </c>
      <c r="Q9" s="35">
        <v>9</v>
      </c>
      <c r="R9" s="35">
        <v>6</v>
      </c>
      <c r="S9" s="35">
        <v>7</v>
      </c>
      <c r="T9" s="35">
        <v>8</v>
      </c>
      <c r="V9" s="17"/>
      <c r="W9" s="17"/>
      <c r="X9" s="17"/>
    </row>
    <row r="10" spans="1:24" x14ac:dyDescent="0.2">
      <c r="A10" s="36"/>
      <c r="B10" s="36"/>
      <c r="E10" s="35" t="str">
        <f>VLOOKUP($E$3,'sep gr. 5'!$A$5:$M$39,10)</f>
        <v/>
      </c>
      <c r="F10" s="39" t="str">
        <f>VLOOKUP($E$3,'sep gr. 5'!$A$5:$M$39,11)</f>
        <v/>
      </c>
      <c r="G10" s="35" t="str">
        <f>VLOOKUP($E$3,'sep gr. 5'!$A$5:$M$39,12)</f>
        <v/>
      </c>
      <c r="H10" s="35" t="str">
        <f>VLOOKUP($E$3,'sep gr. 5'!$A$5:$M$39,13)</f>
        <v/>
      </c>
      <c r="I10" s="35">
        <f>VLOOKUP($E$3,'sep gr. 5'!$A$5:$M$39,8)</f>
        <v>0</v>
      </c>
      <c r="J10" s="38"/>
      <c r="K10" s="35">
        <f>VLOOKUP($E$3,'sep gr. 5'!$A$5:$W$39,14)</f>
        <v>0</v>
      </c>
      <c r="L10" s="35">
        <f>VLOOKUP($E$3,'sep gr. 5'!$A$5:$W$39,15)</f>
        <v>0</v>
      </c>
      <c r="M10" s="35">
        <f>VLOOKUP($E$3,'sep gr. 5'!$A$5:$W$39,16)</f>
        <v>0</v>
      </c>
      <c r="N10" s="35">
        <f>VLOOKUP($E$3,'sep gr. 5'!$A$5:$W$39,17)</f>
        <v>0</v>
      </c>
      <c r="O10" s="35">
        <f>VLOOKUP($E$3,'sep gr. 5'!$A$5:$W$39,18)</f>
        <v>0</v>
      </c>
      <c r="P10" s="35">
        <f>VLOOKUP($E$3,'sep gr. 5'!$A$5:$W$39,19)</f>
        <v>0</v>
      </c>
      <c r="Q10" s="35">
        <f>VLOOKUP($E$3,'sep gr. 5'!$A$5:$W$39,20)</f>
        <v>0</v>
      </c>
      <c r="R10" s="35">
        <f>VLOOKUP($E$3,'sep gr. 5'!$A$5:$W$39,21)</f>
        <v>0</v>
      </c>
      <c r="S10" s="35">
        <f>VLOOKUP($E$3,'sep gr. 5'!$A$5:$W$39,22)</f>
        <v>0</v>
      </c>
      <c r="T10" s="35">
        <f>VLOOKUP($E$3,'sep gr. 5'!$A$5:$W$39,23)</f>
        <v>0</v>
      </c>
      <c r="V10" s="2"/>
      <c r="W10" s="2"/>
      <c r="X10" s="2"/>
    </row>
    <row r="11" spans="1:24" x14ac:dyDescent="0.2">
      <c r="A11" s="31">
        <f>namenlijst!A5</f>
        <v>1</v>
      </c>
      <c r="B11" s="33">
        <f>namenlijst!B5</f>
        <v>0</v>
      </c>
      <c r="E11" s="74" t="s">
        <v>30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V11" s="2"/>
      <c r="W11" s="2"/>
      <c r="X11" s="2"/>
    </row>
    <row r="12" spans="1:24" x14ac:dyDescent="0.2">
      <c r="A12" s="31">
        <f>namenlijst!A6</f>
        <v>2</v>
      </c>
      <c r="B12" s="33">
        <f>namenlijst!B6</f>
        <v>0</v>
      </c>
      <c r="E12" s="75">
        <f>VLOOKUP($E$3,'sep gr. 5'!$A$5:$AC$39,24)</f>
        <v>0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V12" s="2"/>
      <c r="W12" s="2"/>
      <c r="X12" s="2"/>
    </row>
    <row r="13" spans="1:24" x14ac:dyDescent="0.2">
      <c r="A13" s="31">
        <f>namenlijst!A7</f>
        <v>3</v>
      </c>
      <c r="B13" s="33">
        <f>namenlijst!B7</f>
        <v>0</v>
      </c>
      <c r="V13" s="2"/>
      <c r="W13" s="2"/>
      <c r="X13" s="2"/>
    </row>
    <row r="14" spans="1:24" x14ac:dyDescent="0.2">
      <c r="A14" s="31">
        <f>namenlijst!A8</f>
        <v>4</v>
      </c>
      <c r="B14" s="33">
        <f>namenlijst!B8</f>
        <v>0</v>
      </c>
      <c r="E14" s="78" t="s">
        <v>36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V14" s="2"/>
      <c r="W14" s="2"/>
      <c r="X14" s="2"/>
    </row>
    <row r="15" spans="1:24" x14ac:dyDescent="0.2">
      <c r="A15" s="31">
        <f>namenlijst!A9</f>
        <v>5</v>
      </c>
      <c r="B15" s="33">
        <f>namenlijst!B9</f>
        <v>0</v>
      </c>
      <c r="E15" s="35" t="str">
        <f>VLOOKUP($E$3,'jan-jun gr. 5'!$A$5:$M$39,10)</f>
        <v/>
      </c>
      <c r="F15" s="35" t="str">
        <f>VLOOKUP($E$3,'jan-jun gr. 5'!$A$5:$M$39,11)</f>
        <v/>
      </c>
      <c r="G15" s="35" t="str">
        <f>VLOOKUP($E$3,'jan-jun gr. 5'!$A$5:$M$39,12)</f>
        <v/>
      </c>
      <c r="H15" s="35" t="str">
        <f>VLOOKUP($E$3,'jan-jun gr. 5'!$A$5:$M$39,13)</f>
        <v/>
      </c>
      <c r="I15" s="35">
        <f>VLOOKUP($E$3,'jan-jun gr. 5'!$A$5:$M$39,8)</f>
        <v>0</v>
      </c>
      <c r="K15" s="35">
        <f>VLOOKUP($E$3,'jan-jun gr. 5'!$A$5:$W$39,14)</f>
        <v>0</v>
      </c>
      <c r="L15" s="35">
        <f>VLOOKUP($E$3,'jan-jun gr. 5'!$A$5:$W$39,15)</f>
        <v>0</v>
      </c>
      <c r="M15" s="35">
        <f>VLOOKUP($E$3,'jan-jun gr. 5'!$A$5:$W$39,16)</f>
        <v>0</v>
      </c>
      <c r="N15" s="35">
        <f>VLOOKUP($E$3,'jan-jun gr. 5'!$A$5:$W$39,17)</f>
        <v>0</v>
      </c>
      <c r="O15" s="35">
        <f>VLOOKUP($E$3,'jan-jun gr. 5'!$A$5:$W$39,18)</f>
        <v>0</v>
      </c>
      <c r="P15" s="35">
        <f>VLOOKUP($E$3,'jan-jun gr. 5'!$A$5:$W$39,19)</f>
        <v>0</v>
      </c>
      <c r="Q15" s="35">
        <f>VLOOKUP($E$3,'jan-jun gr. 5'!$A$5:$W$39,20)</f>
        <v>0</v>
      </c>
      <c r="R15" s="35">
        <f>VLOOKUP($E$3,'jan-jun gr. 5'!$A$5:$W$39,21)</f>
        <v>0</v>
      </c>
      <c r="S15" s="35">
        <f>VLOOKUP($E$3,'jan-jun gr. 5'!$A$5:$W$39,22)</f>
        <v>0</v>
      </c>
      <c r="T15" s="35">
        <f>VLOOKUP($E$3,'jan-jun gr. 5'!$A$5:$W$39,23)</f>
        <v>0</v>
      </c>
      <c r="V15" s="2"/>
      <c r="W15" s="2"/>
      <c r="X15" s="2"/>
    </row>
    <row r="16" spans="1:24" x14ac:dyDescent="0.2">
      <c r="A16" s="31">
        <f>namenlijst!A10</f>
        <v>6</v>
      </c>
      <c r="B16" s="33">
        <f>namenlijst!B10</f>
        <v>0</v>
      </c>
      <c r="E16" s="74" t="s">
        <v>30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V16" s="2"/>
      <c r="W16" s="2"/>
      <c r="X16" s="2"/>
    </row>
    <row r="17" spans="1:24" x14ac:dyDescent="0.2">
      <c r="A17" s="31">
        <f>namenlijst!A11</f>
        <v>7</v>
      </c>
      <c r="B17" s="33">
        <f>namenlijst!B11</f>
        <v>0</v>
      </c>
      <c r="E17" s="75">
        <f>VLOOKUP($E$3,'jan-jun gr. 5'!$A$5:$AC$39,24)</f>
        <v>0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V17" s="2"/>
      <c r="W17" s="2"/>
      <c r="X17" s="2"/>
    </row>
    <row r="18" spans="1:24" x14ac:dyDescent="0.2">
      <c r="A18" s="31">
        <f>namenlijst!A12</f>
        <v>8</v>
      </c>
      <c r="B18" s="33">
        <f>namenlijst!B12</f>
        <v>0</v>
      </c>
      <c r="V18" s="2"/>
      <c r="W18" s="2"/>
      <c r="X18" s="2"/>
    </row>
    <row r="19" spans="1:24" x14ac:dyDescent="0.2">
      <c r="A19" s="31">
        <f>namenlijst!A13</f>
        <v>9</v>
      </c>
      <c r="B19" s="33">
        <f>namenlijst!B13</f>
        <v>0</v>
      </c>
      <c r="E19" s="77" t="s">
        <v>31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V19" s="2"/>
      <c r="W19" s="2"/>
      <c r="X19" s="2"/>
    </row>
    <row r="20" spans="1:24" x14ac:dyDescent="0.2">
      <c r="A20" s="31">
        <f>namenlijst!A14</f>
        <v>10</v>
      </c>
      <c r="B20" s="33">
        <f>namenlijst!B14</f>
        <v>0</v>
      </c>
      <c r="E20" s="35" t="str">
        <f>VLOOKUP($E$3,'sep gr. 6'!$A$5:$M$39,10)</f>
        <v/>
      </c>
      <c r="F20" s="35" t="str">
        <f>VLOOKUP($E$3,'sep gr. 6'!$A$5:$M$39,11)</f>
        <v/>
      </c>
      <c r="G20" s="35" t="str">
        <f>VLOOKUP($E$3,'sep gr. 6'!$A$5:$M$39,12)</f>
        <v/>
      </c>
      <c r="H20" s="35" t="str">
        <f>VLOOKUP($E$3,'sep gr. 6'!$A$5:$M$39,13)</f>
        <v/>
      </c>
      <c r="I20" s="35">
        <f>VLOOKUP($E$3,'sep gr. 6'!$A$5:$M$39,8)</f>
        <v>0</v>
      </c>
      <c r="K20" s="35">
        <f>VLOOKUP($E$3,'sep gr. 6'!$A$5:$W$39,14)</f>
        <v>0</v>
      </c>
      <c r="L20" s="35">
        <f>VLOOKUP($E$3,'sep gr. 6'!$A$5:$W$39,15)</f>
        <v>0</v>
      </c>
      <c r="M20" s="35">
        <f>VLOOKUP($E$3,'sep gr. 6'!$A$5:$W$39,16)</f>
        <v>1</v>
      </c>
      <c r="N20" s="35">
        <f>VLOOKUP($E$3,'sep gr. 6'!$A$5:$W$39,17)</f>
        <v>0</v>
      </c>
      <c r="O20" s="35">
        <f>VLOOKUP($E$3,'sep gr. 6'!$A$5:$W$39,18)</f>
        <v>1</v>
      </c>
      <c r="P20" s="35">
        <f>VLOOKUP($E$3,'sep gr. 6'!$A$5:$W$39,19)</f>
        <v>0</v>
      </c>
      <c r="Q20" s="35">
        <f>VLOOKUP($E$3,'sep gr. 6'!$A$5:$W$39,20)</f>
        <v>1</v>
      </c>
      <c r="R20" s="35">
        <f>VLOOKUP($E$3,'sep gr. 6'!$A$5:$W$39,21)</f>
        <v>1</v>
      </c>
      <c r="S20" s="35">
        <f>VLOOKUP($E$3,'sep gr. 6'!$A$5:$W$39,22)</f>
        <v>1</v>
      </c>
      <c r="T20" s="35">
        <f>VLOOKUP($E$3,'sep gr. 6'!$A$5:$W$39,23)</f>
        <v>0</v>
      </c>
      <c r="V20" s="2"/>
      <c r="W20" s="2"/>
      <c r="X20" s="2"/>
    </row>
    <row r="21" spans="1:24" x14ac:dyDescent="0.2">
      <c r="A21" s="31">
        <f>namenlijst!A15</f>
        <v>11</v>
      </c>
      <c r="B21" s="33">
        <f>namenlijst!B15</f>
        <v>0</v>
      </c>
      <c r="E21" s="74" t="s">
        <v>30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V21" s="2"/>
      <c r="W21" s="2"/>
      <c r="X21" s="2"/>
    </row>
    <row r="22" spans="1:24" x14ac:dyDescent="0.2">
      <c r="A22" s="31">
        <f>namenlijst!A16</f>
        <v>12</v>
      </c>
      <c r="B22" s="33">
        <f>namenlijst!B16</f>
        <v>0</v>
      </c>
      <c r="E22" s="75">
        <f>VLOOKUP($E$3,'sep gr. 6'!$A$5:$AC$39,24)</f>
        <v>0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V22" s="2"/>
      <c r="W22" s="2"/>
      <c r="X22" s="2"/>
    </row>
    <row r="23" spans="1:24" x14ac:dyDescent="0.2">
      <c r="A23" s="31">
        <f>namenlijst!A17</f>
        <v>13</v>
      </c>
      <c r="B23" s="33">
        <f>namenlijst!B17</f>
        <v>0</v>
      </c>
      <c r="V23" s="2"/>
      <c r="W23" s="2"/>
      <c r="X23" s="2"/>
    </row>
    <row r="24" spans="1:24" x14ac:dyDescent="0.2">
      <c r="A24" s="31">
        <f>namenlijst!A18</f>
        <v>14</v>
      </c>
      <c r="B24" s="33">
        <f>namenlijst!B18</f>
        <v>0</v>
      </c>
      <c r="E24" s="77" t="s">
        <v>39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V24" s="2"/>
      <c r="W24" s="2"/>
      <c r="X24" s="2"/>
    </row>
    <row r="25" spans="1:24" x14ac:dyDescent="0.2">
      <c r="A25" s="31">
        <f>namenlijst!A19</f>
        <v>15</v>
      </c>
      <c r="B25" s="33">
        <f>namenlijst!B19</f>
        <v>0</v>
      </c>
      <c r="E25" s="35" t="s">
        <v>33</v>
      </c>
      <c r="F25" s="35" t="str">
        <f>VLOOKUP($E$3,'jan-jun gr. 6 &amp; sep-jan gr. 7-8'!$A$5:$M$39,9)</f>
        <v/>
      </c>
      <c r="G25" s="35" t="str">
        <f>VLOOKUP($E$3,'jan-jun gr. 6 &amp; sep-jan gr. 7-8'!$A$5:$M$39,10)</f>
        <v/>
      </c>
      <c r="H25" s="35" t="str">
        <f>VLOOKUP($E$3,'jan-jun gr. 6 &amp; sep-jan gr. 7-8'!$A$5:$M$39,11)</f>
        <v/>
      </c>
      <c r="I25" s="35">
        <f>VLOOKUP($E$3,'jan-jun gr. 6 &amp; sep-jan gr. 7-8'!$A$5:$M$39,7)</f>
        <v>0</v>
      </c>
      <c r="K25" s="40" t="s">
        <v>33</v>
      </c>
      <c r="L25" s="40" t="s">
        <v>33</v>
      </c>
      <c r="M25" s="35">
        <f>VLOOKUP($E$3,'jan-jun gr. 6 &amp; sep-jan gr. 7-8'!$A$5:$W$39,12)</f>
        <v>0</v>
      </c>
      <c r="N25" s="35">
        <f>VLOOKUP($E$3,'jan-jun gr. 6 &amp; sep-jan gr. 7-8'!$A$5:$W$39,13)</f>
        <v>0</v>
      </c>
      <c r="O25" s="35">
        <f>VLOOKUP($E$3,'jan-jun gr. 6 &amp; sep-jan gr. 7-8'!$A$5:$W$39,14)</f>
        <v>0</v>
      </c>
      <c r="P25" s="35">
        <f>VLOOKUP($E$3,'jan-jun gr. 6 &amp; sep-jan gr. 7-8'!$A$5:$W$39,15)</f>
        <v>0</v>
      </c>
      <c r="Q25" s="35">
        <f>VLOOKUP($E$3,'jan-jun gr. 6 &amp; sep-jan gr. 7-8'!$A$5:$W$39,16)</f>
        <v>0</v>
      </c>
      <c r="R25" s="35">
        <f>VLOOKUP($E$3,'jan-jun gr. 6 &amp; sep-jan gr. 7-8'!$A$5:$W$39,17)</f>
        <v>0</v>
      </c>
      <c r="S25" s="35">
        <f>VLOOKUP($E$3,'jan-jun gr. 6 &amp; sep-jan gr. 7-8'!$A$5:$W$39,18)</f>
        <v>0</v>
      </c>
      <c r="T25" s="35">
        <f>VLOOKUP($E$3,'jan-jun gr. 6 &amp; sep-jan gr. 7-8'!$A$5:$W$39,19)</f>
        <v>0</v>
      </c>
      <c r="V25" s="2"/>
      <c r="W25" s="2"/>
      <c r="X25" s="2"/>
    </row>
    <row r="26" spans="1:24" x14ac:dyDescent="0.2">
      <c r="A26" s="31">
        <f>namenlijst!A20</f>
        <v>16</v>
      </c>
      <c r="B26" s="33">
        <f>namenlijst!B20</f>
        <v>0</v>
      </c>
      <c r="E26" s="74" t="s">
        <v>30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V26" s="2"/>
      <c r="W26" s="2"/>
      <c r="X26" s="2"/>
    </row>
    <row r="27" spans="1:24" x14ac:dyDescent="0.2">
      <c r="A27" s="31">
        <f>namenlijst!A21</f>
        <v>17</v>
      </c>
      <c r="B27" s="33">
        <f>namenlijst!B21</f>
        <v>0</v>
      </c>
      <c r="E27" s="75">
        <f>VLOOKUP($E$3,'jan-jun gr. 6 &amp; sep-jan gr. 7-8'!$A$5:$AC$39,20)</f>
        <v>0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V27" s="2"/>
      <c r="W27" s="2"/>
      <c r="X27" s="2"/>
    </row>
    <row r="28" spans="1:24" x14ac:dyDescent="0.2">
      <c r="A28" s="31">
        <f>namenlijst!A22</f>
        <v>18</v>
      </c>
      <c r="B28" s="33">
        <f>namenlijst!B22</f>
        <v>0</v>
      </c>
      <c r="V28" s="2"/>
      <c r="W28" s="2"/>
      <c r="X28" s="2"/>
    </row>
    <row r="29" spans="1:24" x14ac:dyDescent="0.2">
      <c r="A29" s="31">
        <f>namenlijst!A23</f>
        <v>19</v>
      </c>
      <c r="B29" s="33">
        <f>namenlijst!B23</f>
        <v>0</v>
      </c>
      <c r="V29" s="2"/>
      <c r="W29" s="2"/>
      <c r="X29" s="2"/>
    </row>
    <row r="30" spans="1:24" x14ac:dyDescent="0.2">
      <c r="A30" s="31">
        <f>namenlijst!A24</f>
        <v>20</v>
      </c>
      <c r="B30" s="33">
        <f>namenlijst!B24</f>
        <v>0</v>
      </c>
      <c r="V30" s="2"/>
      <c r="W30" s="2"/>
      <c r="X30" s="2"/>
    </row>
    <row r="31" spans="1:24" x14ac:dyDescent="0.2">
      <c r="A31" s="31">
        <f>namenlijst!A25</f>
        <v>21</v>
      </c>
      <c r="B31" s="33">
        <f>namenlijst!B25</f>
        <v>0</v>
      </c>
      <c r="V31" s="2"/>
      <c r="W31" s="2"/>
      <c r="X31" s="2"/>
    </row>
    <row r="32" spans="1:24" x14ac:dyDescent="0.2">
      <c r="A32" s="31">
        <f>namenlijst!A26</f>
        <v>22</v>
      </c>
      <c r="B32" s="33">
        <f>namenlijst!B26</f>
        <v>0</v>
      </c>
      <c r="V32" s="2"/>
      <c r="W32" s="2"/>
      <c r="X32" s="2"/>
    </row>
    <row r="33" spans="1:24" x14ac:dyDescent="0.2">
      <c r="A33" s="31">
        <f>namenlijst!A27</f>
        <v>23</v>
      </c>
      <c r="B33" s="33">
        <f>namenlijst!B27</f>
        <v>0</v>
      </c>
      <c r="V33" s="2"/>
      <c r="W33" s="2"/>
      <c r="X33" s="2"/>
    </row>
    <row r="34" spans="1:24" x14ac:dyDescent="0.2">
      <c r="A34" s="31">
        <f>namenlijst!A28</f>
        <v>24</v>
      </c>
      <c r="B34" s="33">
        <f>namenlijst!B28</f>
        <v>0</v>
      </c>
      <c r="V34" s="2"/>
      <c r="W34" s="2"/>
      <c r="X34" s="2"/>
    </row>
    <row r="35" spans="1:24" x14ac:dyDescent="0.2">
      <c r="A35" s="31">
        <f>namenlijst!A29</f>
        <v>25</v>
      </c>
      <c r="B35" s="33">
        <f>namenlijst!B29</f>
        <v>0</v>
      </c>
      <c r="V35" s="2"/>
      <c r="W35" s="2"/>
      <c r="X35" s="2"/>
    </row>
    <row r="36" spans="1:24" x14ac:dyDescent="0.2">
      <c r="A36" s="31">
        <f>namenlijst!A30</f>
        <v>26</v>
      </c>
      <c r="B36" s="33">
        <f>namenlijst!B30</f>
        <v>0</v>
      </c>
      <c r="V36" s="2"/>
      <c r="W36" s="2"/>
      <c r="X36" s="2"/>
    </row>
    <row r="37" spans="1:24" x14ac:dyDescent="0.2">
      <c r="A37" s="31">
        <f>namenlijst!A31</f>
        <v>27</v>
      </c>
      <c r="B37" s="33">
        <f>namenlijst!B31</f>
        <v>0</v>
      </c>
      <c r="V37" s="2"/>
      <c r="W37" s="2"/>
      <c r="X37" s="2"/>
    </row>
    <row r="38" spans="1:24" x14ac:dyDescent="0.2">
      <c r="A38" s="31">
        <f>namenlijst!A32</f>
        <v>28</v>
      </c>
      <c r="B38" s="33">
        <f>namenlijst!B32</f>
        <v>0</v>
      </c>
    </row>
    <row r="39" spans="1:24" x14ac:dyDescent="0.2">
      <c r="A39" s="31">
        <f>namenlijst!A33</f>
        <v>29</v>
      </c>
      <c r="B39" s="33">
        <f>namenlijst!B33</f>
        <v>0</v>
      </c>
    </row>
    <row r="40" spans="1:24" x14ac:dyDescent="0.2">
      <c r="A40" s="31">
        <f>namenlijst!A34</f>
        <v>30</v>
      </c>
      <c r="B40" s="33">
        <f>namenlijst!B34</f>
        <v>0</v>
      </c>
    </row>
    <row r="41" spans="1:24" x14ac:dyDescent="0.2">
      <c r="A41" s="31">
        <f>namenlijst!A35</f>
        <v>31</v>
      </c>
      <c r="B41" s="33">
        <f>namenlijst!B35</f>
        <v>0</v>
      </c>
    </row>
    <row r="42" spans="1:24" x14ac:dyDescent="0.2">
      <c r="A42">
        <f>namenlijst!A36</f>
        <v>32</v>
      </c>
      <c r="B42" s="32">
        <f>namenlijst!B36</f>
        <v>0</v>
      </c>
    </row>
    <row r="43" spans="1:24" x14ac:dyDescent="0.2">
      <c r="A43">
        <f>namenlijst!A37</f>
        <v>33</v>
      </c>
      <c r="B43" s="32">
        <f>namenlijst!B37</f>
        <v>0</v>
      </c>
    </row>
    <row r="44" spans="1:24" x14ac:dyDescent="0.2">
      <c r="A44">
        <f>namenlijst!A38</f>
        <v>34</v>
      </c>
      <c r="B44" s="32">
        <f>namenlijst!B38</f>
        <v>0</v>
      </c>
    </row>
    <row r="45" spans="1:24" x14ac:dyDescent="0.2">
      <c r="A45">
        <f>namenlijst!A39</f>
        <v>35</v>
      </c>
      <c r="B45" s="32">
        <f>namenlijst!B39</f>
        <v>0</v>
      </c>
    </row>
  </sheetData>
  <sheetProtection algorithmName="SHA-512" hashValue="6wcFprg4ZH1xQj+7bo96U0U5uRWrdDRWBaoaDjSZfBgybhUZmAJhDc2EguWYNpS6AmkL7XcQBGIhl/RRSts/dQ==" saltValue="az8+quI3czQ/wPtjJ5X9RA==" spinCount="100000" sheet="1" objects="1" scenarios="1"/>
  <mergeCells count="17">
    <mergeCell ref="G3:T3"/>
    <mergeCell ref="E3:F3"/>
    <mergeCell ref="E11:T11"/>
    <mergeCell ref="K8:T8"/>
    <mergeCell ref="E8:I8"/>
    <mergeCell ref="E7:T7"/>
    <mergeCell ref="E26:T26"/>
    <mergeCell ref="E27:T27"/>
    <mergeCell ref="E22:T22"/>
    <mergeCell ref="A9:B9"/>
    <mergeCell ref="E17:T17"/>
    <mergeCell ref="E19:T19"/>
    <mergeCell ref="E21:T21"/>
    <mergeCell ref="E12:T12"/>
    <mergeCell ref="E14:T14"/>
    <mergeCell ref="E16:T16"/>
    <mergeCell ref="E24:T24"/>
  </mergeCells>
  <phoneticPr fontId="7" type="noConversion"/>
  <conditionalFormatting sqref="E10:H10 E15:H15 E20:H20 F25:H25">
    <cfRule type="cellIs" dxfId="3" priority="1" stopIfTrue="1" operator="equal">
      <formula>""</formula>
    </cfRule>
    <cfRule type="cellIs" dxfId="2" priority="2" stopIfTrue="1" operator="notEqual">
      <formula>""</formula>
    </cfRule>
  </conditionalFormatting>
  <conditionalFormatting sqref="K10:T10 K15:T15 K20:T20 M25:T25">
    <cfRule type="cellIs" priority="3" stopIfTrue="1" operator="equal">
      <formula>0</formula>
    </cfRule>
    <cfRule type="cellIs" dxfId="1" priority="4" stopIfTrue="1" operator="between">
      <formula>0</formula>
      <formula>1</formula>
    </cfRule>
    <cfRule type="cellIs" dxfId="0" priority="5" stopIfTrue="1" operator="greaterThan">
      <formula>1</formula>
    </cfRule>
  </conditionalFormatting>
  <pageMargins left="0.9055118110236221" right="0.74803149606299213" top="0.51181102362204722" bottom="0.19685039370078741" header="0.19685039370078741" footer="0.15748031496062992"/>
  <pageSetup paperSize="9" scale="140" orientation="landscape" horizontalDpi="4294967293" verticalDpi="0" r:id="rId1"/>
  <headerFooter alignWithMargins="0">
    <oddHeader>&amp;C&amp;"Arial,Vet"&amp;12totaaloverzicht tafels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6</vt:i4>
      </vt:variant>
    </vt:vector>
  </HeadingPairs>
  <TitlesOfParts>
    <vt:vector size="12" baseType="lpstr">
      <vt:lpstr>namenlijst</vt:lpstr>
      <vt:lpstr>sep gr. 5</vt:lpstr>
      <vt:lpstr>jan-jun gr. 5</vt:lpstr>
      <vt:lpstr>sep gr. 6</vt:lpstr>
      <vt:lpstr>jan-jun gr. 6 &amp; sep-jan gr. 7-8</vt:lpstr>
      <vt:lpstr>leerlingprofiel</vt:lpstr>
      <vt:lpstr>'jan-jun gr. 5'!Afdrukbereik</vt:lpstr>
      <vt:lpstr>'jan-jun gr. 6 &amp; sep-jan gr. 7-8'!Afdrukbereik</vt:lpstr>
      <vt:lpstr>leerlingprofiel!Afdrukbereik</vt:lpstr>
      <vt:lpstr>namenlijst!Afdrukbereik</vt:lpstr>
      <vt:lpstr>'sep gr. 5'!Afdrukbereik</vt:lpstr>
      <vt:lpstr>'sep gr. 6'!Afdrukbereik</vt:lpstr>
    </vt:vector>
  </TitlesOfParts>
  <Company>De Kardoen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Meinen</cp:lastModifiedBy>
  <cp:lastPrinted>2018-02-09T15:11:44Z</cp:lastPrinted>
  <dcterms:created xsi:type="dcterms:W3CDTF">2003-02-24T07:33:04Z</dcterms:created>
  <dcterms:modified xsi:type="dcterms:W3CDTF">2019-01-20T19:58:01Z</dcterms:modified>
</cp:coreProperties>
</file>